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embeddings/oleObject8.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Default Extension="wmf" ContentType="image/x-wmf"/>
  <Override PartName="/xl/embeddings/oleObject4.bin" ContentType="application/vnd.openxmlformats-officedocument.oleObject"/>
  <Override PartName="/xl/comments6.xml" ContentType="application/vnd.openxmlformats-officedocument.spreadsheetml.comments+xml"/>
  <Override PartName="/xl/embeddings/oleObject1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mbeddings/oleObject1.bin" ContentType="application/vnd.openxmlformats-officedocument.oleObject"/>
  <Override PartName="/xl/embeddings/oleObject2.bin" ContentType="application/vnd.openxmlformats-officedocument.oleObject"/>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mbeddings/oleObject9.bin" ContentType="application/vnd.openxmlformats-officedocument.oleObject"/>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embeddings/oleObject7.bin" ContentType="application/vnd.openxmlformats-officedocument.oleObject"/>
  <Override PartName="/xl/worksheets/sheet14.xml" ContentType="application/vnd.openxmlformats-officedocument.spreadsheetml.worksheet+xml"/>
  <Override PartName="/xl/worksheets/sheet23.xml" ContentType="application/vnd.openxmlformats-officedocument.spreadsheetml.worksheet+xml"/>
  <Override PartName="/xl/embeddings/oleObject5.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mbeddings/oleObject3.bin" ContentType="application/vnd.openxmlformats-officedocument.oleObject"/>
  <Default Extension="emf" ContentType="image/x-emf"/>
  <Override PartName="/xl/embeddings/oleObject1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120" windowHeight="8010" firstSheet="26" activeTab="28"/>
  </bookViews>
  <sheets>
    <sheet name="ปก" sheetId="32" r:id="rId1"/>
    <sheet name="รายงาน ตัวบ่งชี้ สมศ.1" sheetId="23" r:id="rId2"/>
    <sheet name="ข้อมูลดิบ ตัวบ่งชี้ สมศ.1" sheetId="27" r:id="rId3"/>
    <sheet name="รายงาน ตัวบ่งชี้ สมศ.2" sheetId="22" r:id="rId4"/>
    <sheet name="รายงาน ตัวบ่งชี้ สมศ.3" sheetId="25" r:id="rId5"/>
    <sheet name="ข้อมูลดิบ ตัวบ่งชี้ สมศ. 3" sheetId="37" r:id="rId6"/>
    <sheet name="ข้อมูลดิบตัวบ่งชี้ สมศ. 4" sheetId="36" r:id="rId7"/>
    <sheet name="รายงาน ตัวบ่งชี้ สมศ.4" sheetId="26" r:id="rId8"/>
    <sheet name="รายงานตัวบ่งชี้ สมศ. 5" sheetId="33" r:id="rId9"/>
    <sheet name="ข้อมูลดิบ ตัวบ่งชี้ สมศ. 5(1)" sheetId="10" r:id="rId10"/>
    <sheet name="ข้อมูลดิบ ตัวบ่งชี้ สมศ.5 (2)" sheetId="11" r:id="rId11"/>
    <sheet name="รายงาน สมศ. 6" sheetId="34" r:id="rId12"/>
    <sheet name="ข้อมูลดิบ ตัวบ่งชี้ สมศ. 6" sheetId="12" r:id="rId13"/>
    <sheet name="รายงาน สมศ. 7" sheetId="35" r:id="rId14"/>
    <sheet name="ข้อมูลดิบ ตัวบ่งชี้ สมศ.7" sheetId="13" r:id="rId15"/>
    <sheet name="รายงาน ตัวบ่งชี้ สม.8" sheetId="16" r:id="rId16"/>
    <sheet name="รายงาน ตัวบ่งชี้ สมศ.9" sheetId="15" r:id="rId17"/>
    <sheet name="รายงาน ตัวบ่งชี้ สมศ.10" sheetId="18" r:id="rId18"/>
    <sheet name="รายงาน ตัวบ่งชี้ สมศ.11" sheetId="19" r:id="rId19"/>
    <sheet name="รายงาน ตัวบ่งชี้ สมศ.13" sheetId="20" r:id="rId20"/>
    <sheet name="รายงาน ตัวบ่งชี้ สมศ.14" sheetId="21" r:id="rId21"/>
    <sheet name="ข้อมูลดิบ ตัวบ่งชี้ สมศ.14" sheetId="30" r:id="rId22"/>
    <sheet name="รายงาน ตัวบ่งชี้ สมศ.15" sheetId="17" r:id="rId23"/>
    <sheet name="รายงาน ตัวบ่งชี้ สมศ.ที่ 16.1" sheetId="4" r:id="rId24"/>
    <sheet name="รายงาน ตัวบ่งชี้ สมศ.ที่ 16.2" sheetId="5" r:id="rId25"/>
    <sheet name="ข้อมูลดิบ ตัวบ่งชี้ สมศ.16.2" sheetId="29" r:id="rId26"/>
    <sheet name="รายงาน ตัวบ่งชี้ สมศ.ที่ 17" sheetId="3" r:id="rId27"/>
    <sheet name="รายงาน ตัวบ่งชี้ สมศ.ที่ 18.1" sheetId="1" r:id="rId28"/>
    <sheet name="รายงาน ตัวบ่งชี้ สมศ.ที่ 18.2" sheetId="2" r:id="rId29"/>
  </sheets>
  <externalReferences>
    <externalReference r:id="rId30"/>
    <externalReference r:id="rId31"/>
    <externalReference r:id="rId32"/>
    <externalReference r:id="rId33"/>
    <externalReference r:id="rId34"/>
    <externalReference r:id="rId35"/>
  </externalReferences>
  <definedNames>
    <definedName name="_xlnm.Print_Area" localSheetId="5">'ข้อมูลดิบ ตัวบ่งชี้ สมศ. 3'!$A$1:$M$27</definedName>
    <definedName name="_xlnm.Print_Area" localSheetId="6">'ข้อมูลดิบตัวบ่งชี้ สมศ. 4'!$A$1:$M$28</definedName>
    <definedName name="_xlnm.Print_Area" localSheetId="0">ปก!$A$1:$I$18</definedName>
    <definedName name="_xlnm.Print_Area" localSheetId="23">'รายงาน ตัวบ่งชี้ สมศ.ที่ 16.1'!$A$4:$D$20</definedName>
    <definedName name="_xlnm.Print_Area" localSheetId="26">'รายงาน ตัวบ่งชี้ สมศ.ที่ 17'!$A$4:$D$20</definedName>
    <definedName name="_xlnm.Print_Area" localSheetId="27">'รายงาน ตัวบ่งชี้ สมศ.ที่ 18.1'!$A$4:$D$19</definedName>
    <definedName name="_xlnm.Print_Area" localSheetId="28">'รายงาน ตัวบ่งชี้ สมศ.ที่ 18.2'!$A$4:$D$20</definedName>
    <definedName name="กิจกรรมตามกรอบTQF">'[1]ตัวบ่งชี้ 3.1-3.2'!$M$32:$M$36</definedName>
    <definedName name="คุณภาพงานสร้างสรรค์">'[6]ตัวบ่งชี้ สมศ.5 (2)'!$B$23:$B$27</definedName>
    <definedName name="งานบริการวิชาการ">'[6]ตัวบ่งชี้ สมศ. 6'!$B$26:$B$28</definedName>
    <definedName name="งานวืจัย">'[6]ตัวบ่งชี้ สมศ. 5(1)'!$B$24:$B$27</definedName>
    <definedName name="ตีพิมพ์ปริญญาเอก" localSheetId="5">'[2]ตัวบ่งชี้ สมศ. 4'!$B$31:$B$38</definedName>
    <definedName name="ตีพิมพ์ปริญญาเอก" localSheetId="21">#REF!</definedName>
    <definedName name="ตีพิมพ์ปริญญาเอก" localSheetId="6">'[2]ตัวบ่งชี้ สมศ. 4'!$B$31:$B$38</definedName>
    <definedName name="ตีพิมพ์ปริญญาเอก">#REF!</definedName>
    <definedName name="ที่มาของงานวิจัย" localSheetId="5">'[1]ตัวบ่งชี้ สมศ. 6'!$B$26:$B$28</definedName>
    <definedName name="ที่มาของงานวิจัย" localSheetId="9">'[3]ตัวบ่งชี้ที่ 4.3'!$B$26:$B$28</definedName>
    <definedName name="ที่มาของงานวิจัย" localSheetId="2">'[4]ตัวบ่งชี้ สมศ. 6'!$B$26:$B$28</definedName>
    <definedName name="ที่มาของงานวิจัย" localSheetId="6">'[1]ตัวบ่งชี้ สมศ. 6'!$B$26:$B$28</definedName>
    <definedName name="ที่มาของงานวิจัย">'[1]ตัวบ่งชี้ สมศ. 6'!$B$26:$B$28</definedName>
    <definedName name="ประเภทตีพิมพ์" localSheetId="5">'[2]ตัวบ่งชี้ สมศ. 3'!$B$30:$B$36</definedName>
    <definedName name="ประเภทตีพิมพ์" localSheetId="21">#REF!</definedName>
    <definedName name="ประเภทตีพิมพ์" localSheetId="6">'[2]ตัวบ่งชี้ สมศ. 3'!$B$30:$B$36</definedName>
    <definedName name="ประเภทตีพิมพ์">#REF!</definedName>
    <definedName name="ประเภทผลงาน" localSheetId="5">'[1]ตัวบ่งชี้ สมศ. 6'!$C$26:$C$27</definedName>
    <definedName name="ประเภทผลงาน" localSheetId="9">'[3]ตัวบ่งชี้ที่ 4.3'!$C$26:$C$27</definedName>
    <definedName name="ประเภทผลงาน" localSheetId="2">'[4]ตัวบ่งชี้ สมศ. 6'!$C$26:$C$27</definedName>
    <definedName name="ประเภทผลงาน" localSheetId="6">'[1]ตัวบ่งชี้ สมศ. 6'!$C$26:$C$27</definedName>
    <definedName name="ประเภทผลงาน">'[1]ตัวบ่งชี้ สมศ. 6'!$C$26:$C$27</definedName>
    <definedName name="มีการตีพิมพ์ในรายงานสืบเนื่องจากการประชุมวิชาการระดับชาติ__proceedings__ที่ได้รับการยอมรับในสาขา" localSheetId="5">'ข้อมูลดิบ ตัวบ่งชี้ สมศ. 3'!$G$10</definedName>
    <definedName name="มีการตีพิมพ์ในรายงานสืบเนื่องจากการประชุมวิชาการระดับชาติ__proceedings__ที่ได้รับการยอมรับในสาขา">#REF!</definedName>
    <definedName name="มีการเผยแพร่สู่สาธารณะในลักษณะใดลักษณะหนึ่ง" localSheetId="5">'ข้อมูลดิบ ตัวบ่งชี้ สมศ. 3'!$G$9</definedName>
    <definedName name="มีการเผยแพร่สู่สาธารณะในลักษณะใดลักษณะหนึ่ง">#REF!</definedName>
    <definedName name="ระดับการตีพิมพ์" localSheetId="5">#REF!</definedName>
    <definedName name="ระดับการตีพิมพ์" localSheetId="21">#REF!</definedName>
    <definedName name="ระดับการตีพิมพ์" localSheetId="6">#REF!</definedName>
    <definedName name="ระดับการตีพิมพ์" localSheetId="23">#REF!</definedName>
    <definedName name="ระดับการตีพิมพ์" localSheetId="26">#REF!</definedName>
    <definedName name="ระดับการตีพิมพ์" localSheetId="27">#REF!</definedName>
    <definedName name="ระดับการตีพิมพ์" localSheetId="28">#REF!</definedName>
    <definedName name="ระดับการตีพิมพ์">#REF!</definedName>
    <definedName name="ระดับคุณภาพงานวิจัย" localSheetId="5">'[2]ตัวบ่งชี้ สมศ. 5(1)'!$B$38:$B$48</definedName>
    <definedName name="ระดับคุณภาพงานวิจัย" localSheetId="6">'[2]ตัวบ่งชี้ สมศ. 5(1)'!$B$38:$B$48</definedName>
    <definedName name="ระดับคุณภาพงานวิจัย">'[2]ตัวบ่งชี้ สมศ. 5(1)'!$B$38:$B$48</definedName>
    <definedName name="วารสารวิชาการระดับนานาชาติในฐานข้อมูล_SJR__1.00" localSheetId="5">#REF!</definedName>
    <definedName name="วารสารวิชาการระดับนานาชาติในฐานข้อมูล_SJR__1.00" localSheetId="6">#REF!</definedName>
    <definedName name="วารสารวิชาการระดับนานาชาติในฐานข้อมูล_SJR__1.00">'ข้อมูลดิบ ตัวบ่งชี้ สมศ. 5(1)'!$F$15</definedName>
    <definedName name="วารสารวิชาการระดับนานาชาติในฐานข้อมูล_SJR__ควอไทล์ที่_3__1.00" localSheetId="5">#REF!</definedName>
    <definedName name="วารสารวิชาการระดับนานาชาติในฐานข้อมูล_SJR__ควอไทล์ที่_3__1.00" localSheetId="6">#REF!</definedName>
    <definedName name="วารสารวิชาการระดับนานาชาติในฐานข้อมูล_SJR__ควอไทล์ที่_3__1.00">'ข้อมูลดิบ ตัวบ่งชี้ สมศ. 5(1)'!$F$16</definedName>
  </definedNames>
  <calcPr calcId="124519"/>
</workbook>
</file>

<file path=xl/calcChain.xml><?xml version="1.0" encoding="utf-8"?>
<calcChain xmlns="http://schemas.openxmlformats.org/spreadsheetml/2006/main">
  <c r="H6" i="13"/>
  <c r="H9" i="11"/>
  <c r="L9" i="10"/>
  <c r="M8" i="37" l="1"/>
  <c r="M7"/>
  <c r="M8" i="36"/>
  <c r="D16" i="26"/>
  <c r="E15"/>
  <c r="G15" s="1"/>
  <c r="E14"/>
  <c r="G14" s="1"/>
  <c r="G13"/>
  <c r="E13"/>
  <c r="E12"/>
  <c r="G12" s="1"/>
  <c r="G11"/>
  <c r="E11"/>
  <c r="E10"/>
  <c r="G10" s="1"/>
  <c r="G9"/>
  <c r="E9"/>
  <c r="E8"/>
  <c r="G8" s="1"/>
  <c r="G7"/>
  <c r="E7"/>
  <c r="E16" s="1"/>
  <c r="D18" s="1"/>
  <c r="D19" s="1"/>
  <c r="G20" i="30"/>
  <c r="H20"/>
  <c r="I20"/>
  <c r="J20"/>
  <c r="K20"/>
  <c r="E20"/>
  <c r="D20"/>
  <c r="F20"/>
  <c r="J8"/>
  <c r="K8" s="1"/>
  <c r="J9"/>
  <c r="K9" s="1"/>
  <c r="J10"/>
  <c r="K10"/>
  <c r="J11"/>
  <c r="K11" s="1"/>
  <c r="J12"/>
  <c r="K12"/>
  <c r="J13"/>
  <c r="K13" s="1"/>
  <c r="J14"/>
  <c r="K14"/>
  <c r="J15"/>
  <c r="K15" s="1"/>
  <c r="J16"/>
  <c r="K16"/>
  <c r="J17"/>
  <c r="K17" s="1"/>
  <c r="J18"/>
  <c r="K18"/>
  <c r="J19"/>
  <c r="K19" s="1"/>
  <c r="K7"/>
  <c r="J7"/>
  <c r="I8"/>
  <c r="I9"/>
  <c r="I10"/>
  <c r="I11"/>
  <c r="I12"/>
  <c r="I13"/>
  <c r="I14"/>
  <c r="I15"/>
  <c r="I16"/>
  <c r="I17"/>
  <c r="I18"/>
  <c r="I19"/>
  <c r="I7"/>
  <c r="G8"/>
  <c r="G9"/>
  <c r="G10"/>
  <c r="G11"/>
  <c r="G12"/>
  <c r="G13"/>
  <c r="G14"/>
  <c r="G15"/>
  <c r="G16"/>
  <c r="G17"/>
  <c r="G18"/>
  <c r="G19"/>
  <c r="G7"/>
  <c r="E8"/>
  <c r="E9"/>
  <c r="E10"/>
  <c r="E11"/>
  <c r="E12"/>
  <c r="E13"/>
  <c r="E14"/>
  <c r="E15"/>
  <c r="E16"/>
  <c r="E17"/>
  <c r="E18"/>
  <c r="E19"/>
  <c r="E7"/>
  <c r="G22"/>
  <c r="E22"/>
  <c r="C16" i="23"/>
  <c r="F14"/>
  <c r="F13"/>
  <c r="F12"/>
  <c r="F11"/>
  <c r="F10"/>
  <c r="F9"/>
  <c r="F8"/>
  <c r="F7"/>
  <c r="P8" i="27"/>
  <c r="P9"/>
  <c r="P10"/>
  <c r="P11"/>
  <c r="P7"/>
  <c r="L8"/>
  <c r="L9"/>
  <c r="L10"/>
  <c r="L11"/>
  <c r="L7"/>
  <c r="H7"/>
  <c r="H8"/>
  <c r="H9"/>
  <c r="H10"/>
  <c r="H11"/>
  <c r="G16" i="26" l="1"/>
  <c r="F18" s="1"/>
  <c r="F19" s="1"/>
  <c r="D16" i="25"/>
  <c r="E15"/>
  <c r="E14"/>
  <c r="E13"/>
  <c r="E12"/>
  <c r="E11"/>
  <c r="E10"/>
  <c r="E9"/>
  <c r="E8"/>
  <c r="E7"/>
  <c r="E16" s="1"/>
  <c r="D18" s="1"/>
  <c r="D19" s="1"/>
  <c r="C18" i="22"/>
  <c r="C17"/>
  <c r="C16"/>
  <c r="C7" i="19"/>
  <c r="B7"/>
  <c r="B6" s="1"/>
  <c r="C6"/>
  <c r="C7" i="18"/>
  <c r="B7"/>
  <c r="C6"/>
  <c r="B6"/>
  <c r="C6" i="15"/>
  <c r="B7"/>
  <c r="B6" s="1"/>
  <c r="C19" i="22" l="1"/>
  <c r="C10" i="4"/>
  <c r="C9" s="1"/>
  <c r="B10"/>
  <c r="B9" s="1"/>
  <c r="C10" i="3"/>
  <c r="C9" s="1"/>
  <c r="B10"/>
  <c r="B9" s="1"/>
  <c r="C10" i="2"/>
  <c r="C9" s="1"/>
  <c r="B10"/>
  <c r="B9" s="1"/>
  <c r="C9" i="1"/>
  <c r="C8" s="1"/>
  <c r="B9"/>
  <c r="B8" s="1"/>
</calcChain>
</file>

<file path=xl/comments1.xml><?xml version="1.0" encoding="utf-8"?>
<comments xmlns="http://schemas.openxmlformats.org/spreadsheetml/2006/main">
  <authors>
    <author>user</author>
    <author xml:space="preserve">Office Of Computer Services </author>
  </authors>
  <commentList>
    <comment ref="J6" authorId="0">
      <text>
        <r>
          <rPr>
            <sz val="9"/>
            <color indexed="81"/>
            <rFont val="Tahoma"/>
            <family val="2"/>
          </rPr>
          <t>ใส่ข้อมูลในช่วงปีปฏิทิน 2554 โดยรูปแบบการใส่วันเดือนปี คือ d/mm/yyyy (ระบุปีเป็น ค.ศ.2011) และหากใส่วันเดือนปีที่ไม่อยู่ในรอบปีปฏิทิน 2554 จะไม่ปรากฏข้อมูลให้</t>
        </r>
      </text>
    </comment>
    <comment ref="G9" authorId="1">
      <text>
        <r>
          <rPr>
            <sz val="8"/>
            <color indexed="81"/>
            <rFont val="Tahoma"/>
            <family val="2"/>
          </rPr>
          <t>เลือกประเภทการตีพิมพ์/เผยแพร่ที่เกี่ยวข้อง</t>
        </r>
      </text>
    </comment>
    <comment ref="L9" authorId="1">
      <text>
        <r>
          <rPr>
            <sz val="8"/>
            <color indexed="81"/>
            <rFont val="Tahoma"/>
            <family val="2"/>
          </rPr>
          <t>เลือกระดับการเผยแพร่ที่เกี่ยวข้อง</t>
        </r>
      </text>
    </comment>
  </commentList>
</comments>
</file>

<file path=xl/comments2.xml><?xml version="1.0" encoding="utf-8"?>
<comments xmlns="http://schemas.openxmlformats.org/spreadsheetml/2006/main">
  <authors>
    <author>50Year_L001</author>
    <author>user</author>
    <author xml:space="preserve">Office Of Computer Services </author>
  </authors>
  <commentList>
    <comment ref="F5" authorId="0">
      <text>
        <r>
          <rPr>
            <b/>
            <sz val="18"/>
            <color indexed="81"/>
            <rFont val="JasmineUPC"/>
            <family val="1"/>
            <charset val="222"/>
          </rPr>
          <t>สถาบันวิจัยและพัฒนาฯ</t>
        </r>
        <r>
          <rPr>
            <sz val="8"/>
            <color indexed="81"/>
            <rFont val="Tahoma"/>
            <family val="2"/>
          </rPr>
          <t xml:space="preserve">
</t>
        </r>
      </text>
    </comment>
    <comment ref="J6" authorId="1">
      <text>
        <r>
          <rPr>
            <sz val="9"/>
            <color indexed="81"/>
            <rFont val="Tahoma"/>
            <family val="2"/>
          </rPr>
          <t>ใส่ข้อมูลในช่วงปีปฏิทิน 2554 โดยรูปแบบการใส่วันเดือนปี คือ d/mm/yyyy (ระบุปีเป็น ค.ศ.2011) และหากใส่วันเดือนปีที่ไม่อยู่ในรอบปีปฏิทิน 2554 จะไม่ปรากฏข้อมูลให้</t>
        </r>
      </text>
    </comment>
    <comment ref="G9" authorId="2">
      <text>
        <r>
          <rPr>
            <sz val="8"/>
            <color indexed="81"/>
            <rFont val="Tahoma"/>
            <family val="2"/>
          </rPr>
          <t>เลือกประเภทที่ตีพิมพ์/เผยแพร่ที่เกี่ยวข้อง</t>
        </r>
      </text>
    </comment>
    <comment ref="L9" authorId="2">
      <text>
        <r>
          <rPr>
            <sz val="8"/>
            <color indexed="81"/>
            <rFont val="Tahoma"/>
            <family val="2"/>
          </rPr>
          <t>เลือกระดับการเผยแพร่ที่เกี่ยวข้อง</t>
        </r>
      </text>
    </comment>
  </commentList>
</comments>
</file>

<file path=xl/comments3.xml><?xml version="1.0" encoding="utf-8"?>
<comments xmlns="http://schemas.openxmlformats.org/spreadsheetml/2006/main">
  <authors>
    <author>user</author>
    <author xml:space="preserve">Office Of Computer Services </author>
  </authors>
  <commentList>
    <comment ref="J8" authorId="0">
      <text>
        <r>
          <rPr>
            <sz val="9"/>
            <color indexed="81"/>
            <rFont val="Tahoma"/>
            <family val="2"/>
          </rPr>
          <t>ใส่ข้อมูลในช่วงปีปฏิทิน 2554 โดยรูปแบบการใส่วันเดือนปี คือ d/mm/yyyy เช่น 1/6/2554</t>
        </r>
      </text>
    </comment>
    <comment ref="F18" authorId="1">
      <text>
        <r>
          <rPr>
            <sz val="10"/>
            <color indexed="81"/>
            <rFont val="Tahoma"/>
            <family val="2"/>
          </rPr>
          <t>เลือกระดับคุณภาพงานวิจัยที่เกี่ยวข้อง</t>
        </r>
      </text>
    </comment>
  </commentList>
</comments>
</file>

<file path=xl/comments4.xml><?xml version="1.0" encoding="utf-8"?>
<comments xmlns="http://schemas.openxmlformats.org/spreadsheetml/2006/main">
  <authors>
    <author>user</author>
    <author xml:space="preserve">Office Of Computer Services </author>
  </authors>
  <commentList>
    <comment ref="G8" authorId="0">
      <text>
        <r>
          <rPr>
            <sz val="9"/>
            <color indexed="81"/>
            <rFont val="Tahoma"/>
            <family val="2"/>
          </rPr>
          <t>ใส่ข้อมูลในช่วงปีปฏิทิน 2554 โดยรูปแบบการใส่วันเดือนปี คือ d/mm/yyyy เช่น 1/5/2554 และหากใส่วันเดือนปีที่ไม่อยู่ในรอบปีปฏิทิน 2554 จะไม่ปรากฏข้อมูลให้</t>
        </r>
      </text>
    </comment>
    <comment ref="E10" authorId="1">
      <text>
        <r>
          <rPr>
            <sz val="10"/>
            <color indexed="81"/>
            <rFont val="Tahoma"/>
            <family val="2"/>
          </rPr>
          <t>เลือกระดับคุณภาพงานวิจัยที่เกี่ยวข้อง</t>
        </r>
      </text>
    </comment>
  </commentList>
</comments>
</file>

<file path=xl/comments5.xml><?xml version="1.0" encoding="utf-8"?>
<comments xmlns="http://schemas.openxmlformats.org/spreadsheetml/2006/main">
  <authors>
    <author>user</author>
    <author xml:space="preserve">Office Of Computer Services </author>
  </authors>
  <commentList>
    <comment ref="P7" authorId="0">
      <text>
        <r>
          <rPr>
            <sz val="9"/>
            <color indexed="81"/>
            <rFont val="Tahoma"/>
            <family val="2"/>
          </rPr>
          <t xml:space="preserve">ใส่ข้อมูลในช่วงปีปฏิทิน 2553 โดยรูปแบบการใส่วันเดือนปี คือ d/mm/yyyy เช่น 1/6/2553  </t>
        </r>
      </text>
    </comment>
    <comment ref="K10" authorId="1">
      <text>
        <r>
          <rPr>
            <sz val="10"/>
            <color indexed="81"/>
            <rFont val="Tahoma"/>
            <family val="2"/>
          </rPr>
          <t>เลือกลักษณะการนำไปใช้ประโยชน์</t>
        </r>
      </text>
    </comment>
  </commentList>
</comments>
</file>

<file path=xl/comments6.xml><?xml version="1.0" encoding="utf-8"?>
<comments xmlns="http://schemas.openxmlformats.org/spreadsheetml/2006/main">
  <authors>
    <author>user</author>
    <author xml:space="preserve">Office Of Computer Services </author>
  </authors>
  <commentList>
    <comment ref="G5" authorId="0">
      <text>
        <r>
          <rPr>
            <sz val="9"/>
            <color indexed="81"/>
            <rFont val="Tahoma"/>
            <family val="2"/>
          </rPr>
          <t>ใส่ข้อมูลในช่วงปีปฏิทิน 2554 โดยรูปแบบการใส่วันเดือนปี คือ d/mm/yyyy เช่น 1/5/2554 และหากใส่วันเดือนปีที่ไม่อยู่ในรอบปีปฏิทิน 2554 จะไม่ปรากฏข้อมูลให้</t>
        </r>
      </text>
    </comment>
    <comment ref="E7" authorId="1">
      <text>
        <r>
          <rPr>
            <sz val="10"/>
            <color indexed="81"/>
            <rFont val="Tahoma"/>
            <family val="2"/>
          </rPr>
          <t>เลือกระดับคุณภาพผลงานวิชาการ</t>
        </r>
      </text>
    </comment>
  </commentList>
</comments>
</file>

<file path=xl/sharedStrings.xml><?xml version="1.0" encoding="utf-8"?>
<sst xmlns="http://schemas.openxmlformats.org/spreadsheetml/2006/main" count="763" uniqueCount="387">
  <si>
    <t>เกณฑ์มาตรฐาน (ข้อ)</t>
  </si>
  <si>
    <t>ผลการดำเนินงาน</t>
  </si>
  <si>
    <t>ปีการศึกษา 2554</t>
  </si>
  <si>
    <t>1 = มี / 0 = ไม่มี</t>
  </si>
  <si>
    <t>สรุปผลการประเมิน (คะแนน)</t>
  </si>
  <si>
    <t>ผลการดำเนินงาน (ข้อ)</t>
  </si>
  <si>
    <t>1. มีการดำเนินงานตามวงจรคุณภาพ (PDCA)</t>
  </si>
  <si>
    <t>2. บรรลุเป้าหมายตามแผนประจำปีไม่ต่ำกว่าร้อยละ 80</t>
  </si>
  <si>
    <t>3. มีประโยชน์และสร้างคุณค่าต่อคนในสถาบัน</t>
  </si>
  <si>
    <t>4. มีผลกระทบที่เกิดประโยชน์และสร้างคุณค่าต่อสถาบัน</t>
  </si>
  <si>
    <t>5. ได้รับการยกย่องระดับชาติและ/หรือนานาชาติ</t>
  </si>
  <si>
    <t>เกณฑ์การประเมิน</t>
  </si>
  <si>
    <t>คะแนน 1</t>
  </si>
  <si>
    <t>มีการดำเนินการ 1 ข้อ</t>
  </si>
  <si>
    <t>คะแนน 2</t>
  </si>
  <si>
    <t>มีการดำเนินการ  2 ข้อ</t>
  </si>
  <si>
    <t>คะแนน 3</t>
  </si>
  <si>
    <t>มีการดำเนินการ  3 ข้อ</t>
  </si>
  <si>
    <t>คะแนน 4</t>
  </si>
  <si>
    <t>มีการดำเนินการ  4 ข้อ</t>
  </si>
  <si>
    <t>คะแนน 5</t>
  </si>
  <si>
    <t xml:space="preserve">มีการดำเนินการ  5 ข้อ </t>
  </si>
  <si>
    <t>3. มีประโยชน์และสร้างคุณค่าต่อคนในชุมชน</t>
  </si>
  <si>
    <t>4. มีผลกระทบที่เกิดประโยชน์และสร้างคุณค่าต่อชุมชนหรือสังคม</t>
  </si>
  <si>
    <t>แบบรายงานผลการดำเนินงานตามตัวบ่งชี้ที่ 18.2  ผลการชี้นำ ป้องกัน หรือแก้ปัญหาของสังคมในประเด็นที่ 2 ภายนอกสถาบัน</t>
  </si>
  <si>
    <t>แบบรายงานผลการดำเนินงานตามตัวบ่งชี้ที่ 17  ผลการพัฒนาตามจุดเน้นและจุดเด่นที่ส่งผลสะท้อนเป็นเอกลักษณ์องสถาบัน</t>
  </si>
  <si>
    <t>1. มีการกำหนดกลยุทธ์และแผนการปฏิบัติงานที่สอดคล้องกับ จุดเน้น จุดเด่น หรือความเชี่ยวชาญเฉพาะของสถานศึกษา โดยได้รับการเห็นชอบจากสภาสถาบัน</t>
  </si>
  <si>
    <t>2. มีการสร้างระบบการมีส่วนร่วมของผู้เรียนและบุคลากรในการปฏิบัติงานตามกลยุทธ์ที่กำหนดอย่างครบถ้วนสมบูรณ์</t>
  </si>
  <si>
    <t>3. ผลการประเมินความพึงพอใจของบุคลากรที่เกี่ยวกับการดำเนินการตามจุดเน้น จุดเด่น หรือความเชี่ยวชาญเฉพาะของสถานศึกษา ไม่ต่ำกว่า 3.51 จากคะแนนเต็ม 5</t>
  </si>
  <si>
    <t>4. ผลการดำเนินงานตามจุดเน้น จุดเด่น หรือความเชี่ยวชาญเฉพาะของสถานศึกษา และเกิดผลกระทบที่เกิดประโยชน์และสร้างคุณค่าต่อสังคม</t>
  </si>
  <si>
    <t>1. มีการกำหนดกลยุทธ์และแผนการปฏิบัติงานที่สอดคล้องกับอัตลักษณ์ของสถานศึกษา โดยได้รับการเห็นชอบจากสภาสถาบัน</t>
  </si>
  <si>
    <t>3. ผลการประเมินของผู้เรียนและบุคลากรเกี่ยวกับการปฏิบัติงานของสถานศึกษาที่สอดคล้องกับอัตลักษณ์ ไม่ต่ำกว่า 3.51 จากคะแนนเต็ม 5</t>
  </si>
  <si>
    <t>4. ผลการดำเนินงานก่อให้เกิดผลกระทบที่เป็นประโยชน์และ/หรือสร้างคุณค่าต่อสังคม</t>
  </si>
  <si>
    <t>5. ผู้เรียน/บุคลากร/คณะ/สถาบัน ได้รับการยกย่องหรือยอมรับในระดับชาติและ/หรือนานาชาติ ในประเด็นที่เกี่ยวกับอัตลักษณ์</t>
  </si>
  <si>
    <t xml:space="preserve">แบบรายงานผลการดำเนินงานตามตัวบ่งชี้ที่ 16.2   ผลการพัฒนาบัณฑิตตามอัตลักษณ์  </t>
  </si>
  <si>
    <r>
      <t xml:space="preserve">ตัวบ่งชี้ สมศ.ที่ 16.2   ผลการพัฒนาบัณฑิตตามอัตลักษณ์    </t>
    </r>
    <r>
      <rPr>
        <b/>
        <sz val="16"/>
        <rFont val="TH SarabunPSK"/>
        <family val="2"/>
      </rPr>
      <t>(ปีการศึกษา)</t>
    </r>
  </si>
  <si>
    <t>ข้อ</t>
  </si>
  <si>
    <t>ข้อมูลพื้นฐาน</t>
  </si>
  <si>
    <t>ผลการดำเนินงาน (ปีการศึกษา)</t>
  </si>
  <si>
    <t>รวม 3 ปี</t>
  </si>
  <si>
    <t>ผลรวมของค่าคะแนนที่ได้จากการประเมินบัณฑิต</t>
  </si>
  <si>
    <t>จำนวนบัณฑิตที่ได้รับการประเมินทั้งหมด</t>
  </si>
  <si>
    <t>จำนวนผู้สำเร็จการศึกษาทั้งหมด</t>
  </si>
  <si>
    <t>ค่าเฉลี่ยของคะแนนประเมิน</t>
  </si>
  <si>
    <t xml:space="preserve">เกณฑ์การประเมิน </t>
  </si>
  <si>
    <t xml:space="preserve">ใช้ค่าเฉลี่ยของคะแนนผลการประเมินบัณฑิต (คะแนนเต็ม 5) </t>
  </si>
  <si>
    <t>แบบเก็บข้อมูลดิบตัวบ่งชี้ สมศ. ที่ 3   ผลงานของผู้สำเร็จการศึกษาระดับปริญญาโทที่ได้รับการตีพิมพ์หรือเผยแพร่</t>
  </si>
  <si>
    <t>ปีปฏิทิน</t>
  </si>
  <si>
    <t xml:space="preserve">ลำดับ </t>
  </si>
  <si>
    <t>1. ชื่อวิทยานิพนธ์/ศิลปนิพนธ์ของผู้สำเร็จการศึกษา</t>
  </si>
  <si>
    <t>2. ชื่อผู้ทำวิทยานิพนธ์/ศิลปนิพนธ์</t>
  </si>
  <si>
    <t>4. ชื่อหลักสูตร</t>
  </si>
  <si>
    <t>4. ปี พ.ศ. ที่สำเร็จ
การศึกษา</t>
  </si>
  <si>
    <t>5. การตีพิมพ์หรือเผยแพร่</t>
  </si>
  <si>
    <t>6. ระดับคุณภาพงานวิจัย</t>
  </si>
  <si>
    <t>5.1 ชื่อผลงานที่ตีพิมพ์หรือเผยแพร่</t>
  </si>
  <si>
    <t>5.2 ประเภทที่ตีพิมพ์/เผยแพร่</t>
  </si>
  <si>
    <t>5.3 ชื่อแหล่งตีพิมพ์/เผยแพร่</t>
  </si>
  <si>
    <t>5.4 เล่มที่</t>
  </si>
  <si>
    <t>5.5 วันเดือนปีที่ตีพิมพ์/เผยแพร่</t>
  </si>
  <si>
    <t>5.6 เลขหน้า</t>
  </si>
  <si>
    <t>5.7 ระดับการเผยแพร่</t>
  </si>
  <si>
    <t>คณะ</t>
  </si>
  <si>
    <t>ภาควิชา</t>
  </si>
  <si>
    <t>มีการเผยแพร่สู่สาธารณะในลักษณะใดลักษณะหนึ่ง</t>
  </si>
  <si>
    <t>ระดับชาติ</t>
  </si>
  <si>
    <t>ระดับนานาชาติ</t>
  </si>
  <si>
    <t>ข้อสังเกต</t>
  </si>
  <si>
    <t>1. ใช้ข้อมูลจากบัณฑิตวิทยาลัย เพื่อระบุรายชื่อวารสารที่อยู่ในฐานข้อมูลที่แยกระดับค่าถ่วงน้ำหนัก เพื่อให้คณะวิชาตรวจสอบ ยืนยัน แก้ไข เพิ่มเติม ได้</t>
  </si>
  <si>
    <t>2. ประเภทที่ตีพิมพ์/เผยแพร่ ให้ปรับเกณฑ์ให้ถูกต้องเป็นปัจจุบัน</t>
  </si>
  <si>
    <t>3. การคำนวณระดับคุณภาพงานวิจัย ระบบโปรแกรมฐานข้อมูลจะคำนวณให้</t>
  </si>
  <si>
    <t>เกณฑ์</t>
  </si>
  <si>
    <t>แบบเก็บข้อมูลดิบตัวบ่งชี้ สมศ. ที่ 4   ผลงานของผู้สำเร็จการศึกษาระดับปริญญาเอกที่ได้รับการตีพิมพ์หรือเผยแพร่</t>
  </si>
  <si>
    <r>
      <t xml:space="preserve">ตัวบ่งชี้ สมศ. ที่ 4 </t>
    </r>
    <r>
      <rPr>
        <sz val="16"/>
        <rFont val="AngsanaUPC"/>
        <family val="1"/>
        <charset val="222"/>
      </rPr>
      <t xml:space="preserve"> ผลงานของผู้สำเร็จการศึกษาระดับปริญญาเอกที่ได้รับการตีพิมพ์หรือเผยแพร่</t>
    </r>
  </si>
  <si>
    <t>3. หลักสูตร</t>
  </si>
  <si>
    <t>มีการตีพิมพ์ในวารสารวิชาการระดับนานาชาติที่มีชื่อปรากฏอยู่ในประกาศ สมศ.</t>
  </si>
  <si>
    <t>1. ใช้ข้อมูลจากบัณฑิตวิทยาลัย เพื่อให้คณะวิชาตรวจสอบ ยืนยัน แก้ไข เพิ่มเติม ได้</t>
  </si>
  <si>
    <t xml:space="preserve">มีการตีพิมพ์ในรายงานสืบเนื่องจากการประชุมวิชาการระดับชาติ/ระดับนานาชาติ หรือ มีการตีพิมพ์ในวารสารวิชาการที่ปรากฎในฐานข้อมูล TCI </t>
  </si>
  <si>
    <t>มีการตีพิมพ์ในวารสารวิชาการระดับชาติที่มีชื่อปรากฎอยู่ในประกาศของ สมศ.</t>
  </si>
  <si>
    <t>แบบเก็บข้อมูลดิบตัวบ่งชี้ สมศ.ที่  5 (1)    บทความวิจัยที่ได้รับการตีพิมพ์</t>
  </si>
  <si>
    <r>
      <rPr>
        <b/>
        <sz val="16"/>
        <rFont val="TH SarabunPSK"/>
        <family val="2"/>
      </rPr>
      <t xml:space="preserve">ตัวบ่งชี้ สมศ. ที่ 5 </t>
    </r>
    <r>
      <rPr>
        <sz val="16"/>
        <rFont val="TH SarabunPSK"/>
        <family val="2"/>
      </rPr>
      <t xml:space="preserve"> งานวิจัยหรืองานสร้างสรรค์ที่ได้รับการตีพิมพ์หรือเผยแพร่</t>
    </r>
  </si>
  <si>
    <r>
      <rPr>
        <b/>
        <sz val="16"/>
        <rFont val="TH SarabunPSK"/>
        <family val="2"/>
      </rPr>
      <t>ตัวบ่งชี้ที่ 4.2 (สกอ.)</t>
    </r>
    <r>
      <rPr>
        <sz val="16"/>
        <rFont val="TH SarabunPSK"/>
        <family val="2"/>
      </rPr>
      <t xml:space="preserve"> ระบบและกลไกการจัดการความรู้จากงานวิจัยหรืองานสร้างสรรค์ (ตอบเกณฑ์มาตรฐานข้อ 1)</t>
    </r>
  </si>
  <si>
    <t>ปีการศึกษา</t>
  </si>
  <si>
    <r>
      <rPr>
        <b/>
        <sz val="16"/>
        <rFont val="TH SarabunPSK"/>
        <family val="2"/>
      </rPr>
      <t xml:space="preserve">ตัวบ่งชี้ที่ 2.2 (สถาบัน) </t>
    </r>
    <r>
      <rPr>
        <sz val="16"/>
        <rFont val="TH SarabunPSK"/>
        <family val="2"/>
      </rPr>
      <t xml:space="preserve"> ระบบและกลไกการจัดการความรู้จากงานวิจัยหรืองานสร้างสรรค์ (ตอบเกณฑ์มาตรฐานข้อ 1)</t>
    </r>
  </si>
  <si>
    <r>
      <rPr>
        <b/>
        <sz val="16"/>
        <rFont val="TH SarabunPSK"/>
        <family val="2"/>
      </rPr>
      <t xml:space="preserve">ตัวบ่งชี้ที่ 2.8 (สถาบัน) </t>
    </r>
    <r>
      <rPr>
        <sz val="16"/>
        <rFont val="TH SarabunPSK"/>
        <family val="2"/>
      </rPr>
      <t xml:space="preserve"> งานวิจัยหรืองานสร้างสรรค์ที่ได้รับการตีพิมพ์หรือเผยแพร่</t>
    </r>
  </si>
  <si>
    <t>ลำดับ</t>
  </si>
  <si>
    <t>1. ชื่อบทความวิจัย/ผลงานสร้างสรรค์ที่ตีพิมพ์เผยแพร่</t>
  </si>
  <si>
    <t>2. ประเภทผลงาน (บทความวิจัย/ผลงานสร้างสรรค์)</t>
  </si>
  <si>
    <t>3. ชื่อคณะผู้วิจัย</t>
  </si>
  <si>
    <t>4. หน่วยงานที่สังกัด</t>
  </si>
  <si>
    <t>5. ระดับคุณภาพงานวิจัย</t>
  </si>
  <si>
    <t>6. ชื่อวารสารวิชาการ/ชื่อสถานที่เผยแพร่</t>
  </si>
  <si>
    <t>7. ปีที่ 
(Vol.)</t>
  </si>
  <si>
    <t>8. ฉบับที่ 
(Issue)</t>
  </si>
  <si>
    <t>9.  วันเดือนปีที่ตีพิมพ์/เผยแพร่</t>
  </si>
  <si>
    <t>10. เลขหน้า</t>
  </si>
  <si>
    <t>11. ค่าน้ำหนักระดับคุณภาพงานวิจัย</t>
  </si>
  <si>
    <t>12. จำนวนครั้งที่ได้รับการอ้างอิง</t>
  </si>
  <si>
    <t>13. เอกสารหลักฐาน</t>
  </si>
  <si>
    <t>บทความวิจัย</t>
  </si>
  <si>
    <t>ผลงานสร้างสรรค์</t>
  </si>
  <si>
    <t>1. การรายงานข้อมูลงานวิจัย บนฐานข้อมูล สวพ.มก. ควรกำหนดให้ผู้ร่วมโครงการวิจัย สามารถกรอกข้อมูลแทนได้ ในกรณีที่หัวหน้าโครงการวิจัย อยู่นอกสังกัด มก. ซึ่ง สวพ. ยืนยันว่า ผู้ร่วมโครงการฯ สามารถกรอกข้อมูลได้</t>
  </si>
  <si>
    <t>ผลงานที่มีการตีพิมพ์ในรายงานสืบเนื่องจากการประชุมวิชาการระดับชาติ/ระดับนานาชาติ หรือมีการตีพิมพ์ในวารสารวิชาการที่ปรากฏในฐานข้อมูล TCI</t>
  </si>
  <si>
    <t>ผลงานที่มีการตีพิมพ์ในวารสารวิชาการระดับชาติที่มีชื่อปรากฏอยู่ในประกาศของ สมศ.</t>
  </si>
  <si>
    <t>แบบเก็บข้อมูลดิบตัวบ่งชี้ สมศ.ที่  5 (2)   ผลงานสร้างสรรค์ที่ได้รับการเผยแพร่</t>
  </si>
  <si>
    <r>
      <rPr>
        <b/>
        <sz val="16"/>
        <rFont val="TH SarabunPSK"/>
        <family val="2"/>
      </rPr>
      <t xml:space="preserve">ตัวบ่งชี้ สมศ.ที่ 5 </t>
    </r>
    <r>
      <rPr>
        <sz val="16"/>
        <rFont val="TH SarabunPSK"/>
        <family val="2"/>
      </rPr>
      <t xml:space="preserve"> งานวิจัยหรืองานสร้างสรรค์ที่ได้รับการตีพิมพ์หรือเผยแพร่</t>
    </r>
  </si>
  <si>
    <t>1. ชื่อผลงานสร้างสรรค์ที่ได้รับการเผยแพร่</t>
  </si>
  <si>
    <t>2. ชื่อคณะผู้วิจัย</t>
  </si>
  <si>
    <t>3. หน่วยงานที่สังกัด</t>
  </si>
  <si>
    <t>4. ระดับคุณภาพงานสร้างสรรค์</t>
  </si>
  <si>
    <t>5. ชื่อสถานที่เผยแพร่</t>
  </si>
  <si>
    <t>6. วันเดือนปีที่เผยแพร่</t>
  </si>
  <si>
    <t>7. ค่าน้ำหนักระดับคุณภาพงานสร้างสรรค์</t>
  </si>
  <si>
    <t>งานสร้างสรรค์ที่ได้รับการเผยแพร่ในระดับสถาบันหรือจังหวัด</t>
  </si>
  <si>
    <t>งานสร้างสรรค์ที่ได้รับการเผยแพร่ในระดับชาติ</t>
  </si>
  <si>
    <t>งานสร้างสรรค์ที่ได้รับการเผยแพร่ในระดับความร่วมมือระหว่างประเทศ</t>
  </si>
  <si>
    <t>งานสร้างสรรค์ที่ได้รับการเผยแพร่ในระดับภูมิภาคอาเซียน</t>
  </si>
  <si>
    <t>งานสร้างสรรค์ที่ได้รับการเผยแพร่ในระดับนานาชาติ</t>
  </si>
  <si>
    <t xml:space="preserve">แบบเก็บข้อมูลดิบตัวบ่งชี้ สมศ.ที่ 6   ผลงานวิจัยหรืองานสร้างสรรค์ที่นำไปใช้ประโยชน์ </t>
  </si>
  <si>
    <r>
      <rPr>
        <b/>
        <sz val="16"/>
        <rFont val="TH SarabunPSK"/>
        <family val="2"/>
      </rPr>
      <t xml:space="preserve">ตัวบ่งชี้ สมศ.ที่ 6 </t>
    </r>
    <r>
      <rPr>
        <sz val="16"/>
        <rFont val="TH SarabunPSK"/>
        <family val="2"/>
      </rPr>
      <t xml:space="preserve"> งานวิจัยหรืองานสร้างสรรค์ที่นำไปใช้ประโยชน์</t>
    </r>
  </si>
  <si>
    <r>
      <rPr>
        <b/>
        <sz val="16"/>
        <rFont val="TH SarabunPSK"/>
        <family val="2"/>
      </rPr>
      <t>ตัวบ่งชี้ที่ 4.2 (สกอ.)</t>
    </r>
    <r>
      <rPr>
        <sz val="16"/>
        <rFont val="TH SarabunPSK"/>
        <family val="2"/>
      </rPr>
      <t xml:space="preserve"> ระบบและกลไกการจัดการความรู้จากงานวิจัยหรืองานสร้างสรรค์ (ตอบเกณฑ์มาตรฐานข้อ 4)</t>
    </r>
  </si>
  <si>
    <r>
      <rPr>
        <b/>
        <sz val="16"/>
        <rFont val="TH SarabunPSK"/>
        <family val="2"/>
      </rPr>
      <t xml:space="preserve">ตัวบ่งชี้ที่ 2.9 (สถาบัน) </t>
    </r>
    <r>
      <rPr>
        <sz val="16"/>
        <rFont val="TH SarabunPSK"/>
        <family val="2"/>
      </rPr>
      <t xml:space="preserve"> งานวิจัยหรืองานสร้างสรรค์ที่นำไปใช้ประโยชน์</t>
    </r>
  </si>
  <si>
    <t>1. ชื่อผลงานวิจัยหรือผลงานสร้างสรรค์</t>
  </si>
  <si>
    <t>2. ประเภทผลงาน</t>
  </si>
  <si>
    <t>5. ที่มาของงานวิจัย</t>
  </si>
  <si>
    <t>6. ประเภททุน</t>
  </si>
  <si>
    <t>7. จำนวนเงินที่ลงนามในสัญญารับทุน</t>
  </si>
  <si>
    <t>8. วันที่ลงนาม</t>
  </si>
  <si>
    <t>9. มีการนำไปใช้ประโยชน์(มี/ไม่มี)</t>
  </si>
  <si>
    <t>10. การนำไปใช้ประโยชน์/บูรณาการ</t>
  </si>
  <si>
    <r>
      <t>11. ชื่อองค์กร/หน่วยงาน/</t>
    </r>
    <r>
      <rPr>
        <b/>
        <sz val="16"/>
        <color indexed="10"/>
        <rFont val="TH SarabunPSK"/>
        <family val="2"/>
      </rPr>
      <t>ชุมชนนอกสถาบัน</t>
    </r>
    <r>
      <rPr>
        <b/>
        <sz val="16"/>
        <color indexed="8"/>
        <rFont val="TH SarabunPSK"/>
        <family val="2"/>
      </rPr>
      <t xml:space="preserve"> ที่นำไปใช้ประโยชน์</t>
    </r>
  </si>
  <si>
    <t>12. หน่วยงานที่นำไปใช้ประโยชน์</t>
  </si>
  <si>
    <t>13. การจดสิทธิบัตรหรืออนุสิทธิบัตร</t>
  </si>
  <si>
    <t>14. วันเดือนปีที่ได้รับ</t>
  </si>
  <si>
    <t>15. หลักฐาน</t>
  </si>
  <si>
    <t>12.1 ภายใน</t>
  </si>
  <si>
    <t>12.2 ภายนอก</t>
  </si>
  <si>
    <t>งานบริการวิชาการ</t>
  </si>
  <si>
    <t>ทุนจากหน่วยงานที่สังกัด</t>
  </si>
  <si>
    <t>มี</t>
  </si>
  <si>
    <t>เชิงวิชาการ</t>
  </si>
  <si>
    <t>นับเฉพาะนอกสถาบัน</t>
  </si>
  <si>
    <t>การเรียนการสอน</t>
  </si>
  <si>
    <t>ทุนภายในจากมหาวิทยาลัย</t>
  </si>
  <si>
    <t>ไม่มี</t>
  </si>
  <si>
    <t>เชิงสาธารณะ</t>
  </si>
  <si>
    <t>ความต้องการของชุมชน</t>
  </si>
  <si>
    <t>ทุนจากต่างประเทศ</t>
  </si>
  <si>
    <t>เชิงนโยบายหรือระดับประเทศ</t>
  </si>
  <si>
    <t>เชิงพาณิชย์</t>
  </si>
  <si>
    <t>ยืนยัน</t>
  </si>
  <si>
    <t>1. ให้การเจ้าหน้าที่ของคณะเป็นผู้รับผิดชอบในการกรอกข้อมูลบทความทางวิชาการของอาจารย์ ซึ่งจะรับทราบข้อมูลการขอตำแหน่งทางวิชาการของอาจารย์แต่ละท่าน จากแบบ กม 203</t>
  </si>
  <si>
    <t>2. ระบบภาระงานของอาจารย์ กองการเจ้าหน้าที่ ควรกำหนดให้ระบุข้อมูลบทความทางวิชาการ และมีหลักฐาน link ประกอบ</t>
  </si>
  <si>
    <t>แก้ไข</t>
  </si>
  <si>
    <t>อธิบาย</t>
  </si>
  <si>
    <t>3. การนับผลงานที่นำไปใช้ประโยชน์/บูรณาการ ให้นับผลงานที่นำไปใช้ประโยชน์จริงจากองค์กร/หน่วยงาน/ชุมชนเฉพาะภายนอกสถาบัน</t>
  </si>
  <si>
    <t>ที่มาของงานวิจัย</t>
  </si>
  <si>
    <t>ประเภทผลงาน</t>
  </si>
  <si>
    <t>แบบเก็บข้อมูลดิบตัวบ่งชี้ สมศ.ที่ 7   ผลงานวิชาการที่ได้รับการรับรองคุณภาพ</t>
  </si>
  <si>
    <r>
      <t xml:space="preserve">ตัวบ่งชี้ สมศ.ที่ 7  </t>
    </r>
    <r>
      <rPr>
        <sz val="16"/>
        <rFont val="TH SarabunPSK"/>
        <family val="2"/>
      </rPr>
      <t xml:space="preserve">ผลงานวิชาการที่ได้รับการรับรองคุณภาพ </t>
    </r>
  </si>
  <si>
    <t>1. ชื่อผลงานวิชาการที่ได้รับการรับรองคุณภาพ</t>
  </si>
  <si>
    <t>2. ชื่อคณะผู้เขียน</t>
  </si>
  <si>
    <t>4. ระดับคุณภาพผลงานวิชาการ</t>
  </si>
  <si>
    <t>5. ชื่อวารสารที่ตีพิมพ์</t>
  </si>
  <si>
    <t>6. วันเดือนปีที่ได้รับรองคุณภาพ</t>
  </si>
  <si>
    <t>7. ค่าน้ำหนักระดับคุณภาพผลงานวิชาการ</t>
  </si>
  <si>
    <t>บทความวิชาการตีพิมพ์ในวารสารระดับชาติ</t>
  </si>
  <si>
    <t>บทความวิชาการตีพิมพ์ในวารสารระดับนานาชาติ</t>
  </si>
  <si>
    <r>
      <rPr>
        <b/>
        <sz val="16"/>
        <rFont val="TH SarabunPSK"/>
        <family val="2"/>
      </rPr>
      <t>หมายเหตุ</t>
    </r>
    <r>
      <rPr>
        <sz val="16"/>
        <rFont val="TH SarabunPSK"/>
        <family val="2"/>
      </rPr>
      <t xml:space="preserve"> : ผลงานวิชาการ หมายถึง บทความวิชาการที่ไม่ใช่ผลงานวิจัย ตำรา หนังสือ</t>
    </r>
  </si>
  <si>
    <t>ผลการดำเนินงานรวม 3 ปี</t>
  </si>
  <si>
    <t>จำนวนผู้ตอบแบบสำรวจ</t>
  </si>
  <si>
    <t>จำนวนผู้สำเร็จการศึกษา</t>
  </si>
  <si>
    <t>จำนวนบัณฑิตที่ได้งานทำหรือประกอบอาชีพอิสระ</t>
  </si>
  <si>
    <t>จำนวนบัณฑิตที่ศึกษาต่อ</t>
  </si>
  <si>
    <t>จำนวนบัณฑิตที่มีงานทำก่อนเข้าศึกษา</t>
  </si>
  <si>
    <t>จำนวนบัณฑิตที่ได้รับการเกณฑ์ทหาร ลาอุปสมบท</t>
  </si>
  <si>
    <t>-</t>
  </si>
  <si>
    <t>จำนวนบัณฑิตที่ไม่ได้งานทำ</t>
  </si>
  <si>
    <t>ร้อยละบัณฑิตที่ได้งานทำหรือประกอบอาชีพอิสระภายใน 1 ปี</t>
  </si>
  <si>
    <t>(279/338)*100</t>
  </si>
  <si>
    <t>คะแนนที่ได้</t>
  </si>
  <si>
    <t>จำนวนบัณฑิตที่ได้รับการประเมินทั้งหมด (ทุกระดับ)</t>
  </si>
  <si>
    <t>จำนวนผู้สำเร็จการศึกษาทั้งหมด (ทุกระดับ)</t>
  </si>
  <si>
    <t>จำนวนโครงการบริการวิชาการที่นำมาใช้พัฒนาการเรียนการสอน</t>
  </si>
  <si>
    <t>จำนวนโครงการบริการวิชาการที่นำมาใช้พัฒนาการวิจัย</t>
  </si>
  <si>
    <t>จำนวนโครงการบริการวิชาการที่นำมาใช้พัฒนาทั้งในส่วนของการเรียนการสอนและการวิจัย</t>
  </si>
  <si>
    <t>ร้อยละของโครงการบริการวิชาการที่นำมาใช้พัฒนาการเรียนการสอนและการวิจัย</t>
  </si>
  <si>
    <t>1. มีการดำเนินงานตามวงจรคุณภาพ (PDCA) โดยการมีส่วนร่วมของชุมชนหรือองค์กร</t>
  </si>
  <si>
    <t>2. บรรลุเป้าหมายตามแผนไม่ต่ำกว่าร้อยละ 80</t>
  </si>
  <si>
    <t>4. ชุมชนหรือองค์กรสร้างกลไกที่มีการพัฒนาตนเองอย่างต่อเนื่องและยั่งยืน โดยคงอัตลักษณ์และวัฒนธรรมของชุมชนหรือองค์กร</t>
  </si>
  <si>
    <t>5. มีผลกระทบที่เกิดประโยชน์สร้างคุณค่าต่อสังคม หรือชุมชน/องค์กรมีความเข้มแข็ง</t>
  </si>
  <si>
    <t>3. มีการดำเนินงานสม่ำเสมอย่างต่อเนื่อง</t>
  </si>
  <si>
    <t>5. ได้รับการยกย่องระดับชาติและหรือนานาชาติ</t>
  </si>
  <si>
    <t>1.การมีส่วนร่วมของบุคลากรในสถาบันที่ก่อให้เกิดวัฒนธรรมที่ดี</t>
  </si>
  <si>
    <t>2. อาคารสถานที่ สะอาดถูกสุขลักษณะ และตกแต่งอย่างมีความสุนทรีย์</t>
  </si>
  <si>
    <t>3. ปรับแต่งและรักษาภูมิทัศน์ให้สวยงาม สอดคล้องกับธรรมชาติ และเป็นมิตรกับสิ่งแวดล้อม</t>
  </si>
  <si>
    <t>4. มีพื้นที่ทางวัฒนธรรมที่เอื้อและส่งเสริมต่อการจัดกิจกรรม และมีการจัดกิจกรรมอย่างสม่ำเสมอ</t>
  </si>
  <si>
    <t>วุฒิการศึกษา</t>
  </si>
  <si>
    <t>ป.ตรี</t>
  </si>
  <si>
    <t>ป.โท</t>
  </si>
  <si>
    <t>ป.เอก</t>
  </si>
  <si>
    <t>รวม</t>
  </si>
  <si>
    <t>(คน x ค่าน้ำหนัก)</t>
  </si>
  <si>
    <t>ตำแหน่งทางวิชาการ</t>
  </si>
  <si>
    <t>ค่า</t>
  </si>
  <si>
    <t>น้ำหนัก</t>
  </si>
  <si>
    <t xml:space="preserve">จำนวน </t>
  </si>
  <si>
    <t>(คน)</t>
  </si>
  <si>
    <t>อาจารย์</t>
  </si>
  <si>
    <t>ผู้ช่วยศาสตราจารย์</t>
  </si>
  <si>
    <t>รองศาสตราจารย์</t>
  </si>
  <si>
    <t>ศาสตราจารย์</t>
  </si>
  <si>
    <t>รวม (คน x ค่าน้ำหนัก)</t>
  </si>
  <si>
    <t>จำนวน</t>
  </si>
  <si>
    <t>ค่าถ่วงน้ำหนัก</t>
  </si>
  <si>
    <t>ค่าถ่วง</t>
  </si>
  <si>
    <t>จำนวนอาจารย์ประจำคุณวุฒิปริญญาตรี และไม่มีตำแหน่งทางวิชาการ</t>
  </si>
  <si>
    <t>จำนวนอาจารย์ประจำคุณวุฒิปริญญาตรี และดำรงตำแหน่ง ผศ.</t>
  </si>
  <si>
    <t>จำนวนอาจารย์ประจำคุณวุฒิปริญญาตรี และดำรงตำแหน่ง รศ.</t>
  </si>
  <si>
    <t>จำนวนอาจารย์ประจำคุณวุฒิปริญญาตรี และดำรงตำแหน่ง ศ.</t>
  </si>
  <si>
    <t>จำนวนอาจารย์ประจำคุณวุฒิปริญญาโท และไม่มีตำแหน่งทางวิชาการ</t>
  </si>
  <si>
    <t>จำนวนอาจารย์ประจำคุณวุฒิปริญญาโท และดำรงตำแหน่ง ผศ.</t>
  </si>
  <si>
    <t>จำนวนอาจารย์ประจำคุณวุฒิปริญญาโท และดำรงตำแหน่ง รศ.</t>
  </si>
  <si>
    <t>จำนวนอาจารย์ประจำคุณวุฒิปริญญาโท และดำรงตำแหน่ง ศ.</t>
  </si>
  <si>
    <t>จำนวนอาจารย์ประจำคุณวุฒิปริญญาเอก และไม่มีตำแหน่งทางวิชาการ</t>
  </si>
  <si>
    <t>จำนวนอาจารย์ประจำคุณวุฒิปริญญาเอก และดำรงตำแหน่ง ผศ.</t>
  </si>
  <si>
    <t>จำนวนอาจารย์ประจำคุณวุฒิปริญญาเอก และดำรงตำแหน่ง รศ.</t>
  </si>
  <si>
    <t>จำนวนอาจารย์ประจำคุณวุฒิปริญญาเอก และดำรงตำแหน่ง ศ.</t>
  </si>
  <si>
    <t>ผลรวม</t>
  </si>
  <si>
    <t>การพัฒนาคณาจารย์</t>
  </si>
  <si>
    <t>รายการ</t>
  </si>
  <si>
    <t>ผลการดำเนินงาน ปีการศึกษา</t>
  </si>
  <si>
    <t>ผลการประเมินตามเกณฑ์</t>
  </si>
  <si>
    <t>ผลการประเมินคุณภาพภายในจากคณะกรรมการประเมินคุณภาพภายในที่มหาวิทยาลัยแต่งตั้ง (เต็ม 5)</t>
  </si>
  <si>
    <t>........</t>
  </si>
  <si>
    <t>..... คะแนน</t>
  </si>
  <si>
    <r>
      <t xml:space="preserve">ตัวบ่งชี้ สมศ. ที่ 16.1  ผลการพัฒนาตามอัตลักษณ์ของสถาบัน  </t>
    </r>
    <r>
      <rPr>
        <sz val="16"/>
        <rFont val="TH SarabunPSK"/>
        <family val="2"/>
      </rPr>
      <t xml:space="preserve"> </t>
    </r>
    <r>
      <rPr>
        <b/>
        <sz val="16"/>
        <rFont val="TH SarabunPSK"/>
        <family val="2"/>
      </rPr>
      <t>(ปีการศึกษา)</t>
    </r>
  </si>
  <si>
    <r>
      <t xml:space="preserve">ตัวบ่งชี้ สมศ. ที่ 17  </t>
    </r>
    <r>
      <rPr>
        <sz val="16"/>
        <rFont val="TH SarabunPSK"/>
        <family val="2"/>
      </rPr>
      <t xml:space="preserve">ผลการพัฒนาตามจุดเน้นและจุดเด่นที่ส่งผลสะท้อนเป็นเอกลักษณ์องสถาบัน </t>
    </r>
    <r>
      <rPr>
        <b/>
        <sz val="16"/>
        <rFont val="TH SarabunPSK"/>
        <family val="2"/>
      </rPr>
      <t>(ปีการศึกษา)</t>
    </r>
  </si>
  <si>
    <r>
      <t xml:space="preserve">ตัวบ่งชี้ สมศ. ที่ 18.1  </t>
    </r>
    <r>
      <rPr>
        <sz val="16"/>
        <rFont val="TH SarabunPSK"/>
        <family val="2"/>
      </rPr>
      <t xml:space="preserve">ผลการชี้นำ ป้องกัน หรือแก้ปัญหาของสังคมในประเด็นที่ 1 ภายในสถาบัน  </t>
    </r>
    <r>
      <rPr>
        <b/>
        <sz val="16"/>
        <rFont val="TH SarabunPSK"/>
        <family val="2"/>
      </rPr>
      <t>(ปีการศึกษา)</t>
    </r>
  </si>
  <si>
    <r>
      <t xml:space="preserve">ตัวบ่งชี้ สมศ. ที่ 18.2  </t>
    </r>
    <r>
      <rPr>
        <sz val="16"/>
        <rFont val="TH SarabunPSK"/>
        <family val="2"/>
      </rPr>
      <t xml:space="preserve">ผลการชี้นำ ป้องกัน หรือแก้ปัญหาของสังคมในประเด็นที่ 2 ภายนอกสถาบัน </t>
    </r>
    <r>
      <rPr>
        <b/>
        <sz val="16"/>
        <rFont val="TH SarabunPSK"/>
        <family val="2"/>
      </rPr>
      <t>(ปีการศึกษา)</t>
    </r>
  </si>
  <si>
    <r>
      <t xml:space="preserve">ตัวบ่งชี้ที่ 2.14  (สถาบัน)  </t>
    </r>
    <r>
      <rPr>
        <sz val="16"/>
        <rFont val="TH SarabunPSK"/>
        <family val="2"/>
      </rPr>
      <t xml:space="preserve">ผลการชี้นำ ป้องกัน หรือแก้ปัญหาของสังคมในประเด็นที่ 2 ภายนอกสถาบัน  </t>
    </r>
    <r>
      <rPr>
        <b/>
        <sz val="16"/>
        <rFont val="TH SarabunPSK"/>
        <family val="2"/>
      </rPr>
      <t>(ปีการศึกษา)</t>
    </r>
  </si>
  <si>
    <t>(350/391)*100</t>
  </si>
  <si>
    <t xml:space="preserve"> = 4.50</t>
  </si>
  <si>
    <t>ผลการดำเนินงาน
รวม 3 ปี</t>
  </si>
  <si>
    <t>(921/1,092)*100</t>
  </si>
  <si>
    <t xml:space="preserve"> = 4.20</t>
  </si>
  <si>
    <t>แบบรายงานผลการดำเนินงานตามตัวบ่งชี้ สมศ.ที่ 2 คุณภาพของบัณฑิตปริญญาตรี โท และเอก ตามกรอบมาตรฐานคุณวุฒิระดับอุดมศึกษาแห่งชาติ</t>
  </si>
  <si>
    <r>
      <t xml:space="preserve">ตัวบ่งชี้ สมศ. ที่ 2  </t>
    </r>
    <r>
      <rPr>
        <sz val="16"/>
        <rFont val="Cordia New"/>
        <family val="2"/>
      </rPr>
      <t xml:space="preserve">คุณภาพของบัณฑิตปริญญาตรี โท และเอก ตามกรอบมาตรฐานคุณวุฒิระดับอุดมศึกษาแห่งชาติ  </t>
    </r>
    <r>
      <rPr>
        <b/>
        <sz val="16"/>
        <rFont val="Cordia New"/>
        <family val="2"/>
      </rPr>
      <t>(ปีการศึกษา)</t>
    </r>
  </si>
  <si>
    <t>รายการข้อมูลพื้นฐาน</t>
  </si>
  <si>
    <t>จำนวนบัณฑิตระดับปริญญาตรีที่ได้รับการประเมินคุณภาพบัณฑิตตามกรอบมาตรฐานคุณวุฒิระดับอุดมศึกษาแห่งชาติ</t>
  </si>
  <si>
    <t>ค่าเฉลี่ยของคะแนนประเมินบัณฑิตระดับปริญญาตรีตามกรอบมาตรฐานคุณวุฒิระดับอุดมศึกษาแห่งชาติ 
(คะแนนเต็ม 5)</t>
  </si>
  <si>
    <t>จำนวนผู้สำเร็จการศึกษาระดับปริญญาตรี</t>
  </si>
  <si>
    <t>จำนวนผู้สำเร็จการศึกษาระดับปริญญาโทที่ได้รับการประเมินคุณภาพตามกรอบมาตรฐานคุณวุฒิระดับอุดมศึกษาแห่งชาติ</t>
  </si>
  <si>
    <t>ค่าเฉลี่ยของคะแนนประเมินบัณฑิตระดับปริญญาโทตามกรอบมาตรฐานคุณวุฒิระดับอุดมศึกษาแห่งชาติ 
(คะแนนเต็ม 5)</t>
  </si>
  <si>
    <t>จำนวนผู้สำเร็จการศึกษาระดับปริญญาโท</t>
  </si>
  <si>
    <t>จำนวนผู้สำเร็จการศึกษาระดับปริญญาเอกที่ได้รับการประเมินคุณภาพตามกรอบมาตรฐานคุณวุฒิระดับอุดมศึกษาแห่งชาติ</t>
  </si>
  <si>
    <t>ค่าเฉลี่ยของคะแนนประเมินบัณฑิตระดับปริญญาเอกตามกรอบมาตรฐานคุณวุฒิระดับอุดมศึกษาแห่งชาติ 
(คะแนนเต็ม 5)</t>
  </si>
  <si>
    <t>จำนวนผู้สำเร็จการศึกษาระดับปริญญาเอก</t>
  </si>
  <si>
    <t>รวมจำนวนผู้สำเร็จการศึกษาทั้งหมด</t>
  </si>
  <si>
    <t xml:space="preserve">ผลรวมของค่าคะแนนที่ได้จากการประเมินบัณฑิตตามกรอบมาตรฐานคุณวุฒิระดับอุดมศึกษาแห่งชาติ </t>
  </si>
  <si>
    <t>รวมจำนวนบัณฑิตที่ได้รับการประเมินทั้งหมด</t>
  </si>
  <si>
    <r>
      <t xml:space="preserve">ค่าเฉลี่ยของคะแนนประเมินบัณฑิตตามกรอบมาตรฐานคุณวุฒิระดับอุดมศึกษาแห่งชาติ (คะแนนเต็ม 5)
</t>
    </r>
    <r>
      <rPr>
        <sz val="14"/>
        <rFont val="Cordia New"/>
        <family val="2"/>
      </rPr>
      <t>(รายการที่ 11 / รายการที่ 12)</t>
    </r>
  </si>
  <si>
    <t>แบบรายงานผลการดำเนินงานตามตัวบ่งชี้ สมศ.ที่ 1  บัณฑิตปริญญาตรีที่ได้งานทำหรือประกอบอาชีพอิสระภายใน 1 ปี</t>
  </si>
  <si>
    <r>
      <t>ตัวบ่งชี้ สมศ. ที่ 1  บัณฑิตปริญญาตรีที่ได้งานทำหรือประกอบอาชีพอิสระภายใน 1 ปี</t>
    </r>
    <r>
      <rPr>
        <sz val="16"/>
        <rFont val="Cordia New"/>
        <family val="2"/>
      </rPr>
      <t xml:space="preserve">      </t>
    </r>
    <r>
      <rPr>
        <b/>
        <sz val="16"/>
        <rFont val="Cordia New"/>
        <family val="2"/>
      </rPr>
      <t xml:space="preserve"> (ปีการศึกษา)</t>
    </r>
  </si>
  <si>
    <t>จำนวนบัณฑิตที่สำเร็จการศึกษาในรอบปีนั้นที่ตอบแบบสำรวจ 
(ไม่นับรวมผู้ที่มีงานทำก่อนเข้าศึกษา ผู้ศึกษาต่อ และลาอุปสมบท)</t>
  </si>
  <si>
    <t>แบบรายงานผลการดำเนินงานตามตัวบ่งชี้ สมศ.ที่ 3  ผลงานของผู้สำเร็จการศึกษาระดับปริญญาโทที่ได้รับการตีพิมพ์หรือเผยแพร่</t>
  </si>
  <si>
    <r>
      <t xml:space="preserve">ตัวบ่งชี้ สมศ. ที่ 3  </t>
    </r>
    <r>
      <rPr>
        <sz val="16"/>
        <rFont val="Cordia New"/>
        <family val="2"/>
      </rPr>
      <t xml:space="preserve">ผลงานของผู้สำเร็จการศึกษาระดับปริญญาโทที่ได้รับการตีพิมพ์หรือเผยแพร่     </t>
    </r>
    <r>
      <rPr>
        <b/>
        <sz val="16"/>
        <rFont val="Cordia New"/>
        <family val="2"/>
      </rPr>
      <t>(ปีปฏิทิน)</t>
    </r>
  </si>
  <si>
    <t>ระดับคุณภาพงานวิจัย</t>
  </si>
  <si>
    <t>ค่าน้ำหนัก</t>
  </si>
  <si>
    <t>ผลการดำเนินงาน ปีปฏิทิน 2554</t>
  </si>
  <si>
    <t>จำนวนผลงาน</t>
  </si>
  <si>
    <t>มีการเผยแพร่สู่สาธารณในลักษณะใดลักษณะหนึ่ง</t>
  </si>
  <si>
    <t xml:space="preserve">ผลงานที่มีการตีพิมพ์ในรายงานสืบเนื่องจากการประชุมวิชาการระดับชาติ (Proceeding) </t>
  </si>
  <si>
    <t>ผลรวมของผลงานที่ตีพิมพ์หรือเผยแพร่</t>
  </si>
  <si>
    <t>จำนวนผู้สำเร็จการศึกษาระดับปริญญาโททั้งหมด</t>
  </si>
  <si>
    <t>ร้อยละผลงานของผู้สำเร็จการศึกษาระดับปริญญาโทที่ได้รับการตีพิมพ์หรือเผยแพร่  (ช่อง10/ช่อ11)*100</t>
  </si>
  <si>
    <t>ใช้บัญญัติไตรยางศ์เทียบ กำหนดร้อยละ 25 เท่ากับ 5 คะแนน ทุกกลุ่มสาขาวิชา</t>
  </si>
  <si>
    <t>แบบรายงานผลการดำเนินงานตามตัวบ่งชี้ สมศ.ที่ 4  ผลงานของผู้สำเร็จการศึกษาระดับปริญญาเอกที่ได้รับการตีพิมพ์หรือเผยแพร่</t>
  </si>
  <si>
    <r>
      <t xml:space="preserve">ตัวบ่งชี้ สมศ. ที่ 4  </t>
    </r>
    <r>
      <rPr>
        <sz val="16"/>
        <rFont val="Cordia New"/>
        <family val="2"/>
      </rPr>
      <t xml:space="preserve">ผลงานของผู้สำเร็จการศึกษาระดับปริญญาเอกที่ได้รับการตีพิมพ์หรือเผยแพร่      </t>
    </r>
    <r>
      <rPr>
        <b/>
        <sz val="16"/>
        <rFont val="Cordia New"/>
        <family val="2"/>
      </rPr>
      <t xml:space="preserve"> (ปีปฏิทิน)</t>
    </r>
  </si>
  <si>
    <t>จำนวนผู้สำเร็จการศึกษาระดับปริญญาเอกทั้งหมด</t>
  </si>
  <si>
    <t>ใช้บัญญัติไตรยางศ์เทียบ กำหนดร้อยละ 50 เท่ากับ 5 คะแนน ทุกกลุ่มสาขาวิชา</t>
  </si>
  <si>
    <t>แบบเก็บข้อมูลดิบตามตัวบ่งชี้ สมศ. ตัวบ่งชี้ที่ 1  บัณฑิตปริญญาตรีที่ได้งานทำหรือประกอบอาชีพอิสระภายใน 1 ปี</t>
  </si>
  <si>
    <t>ร้อยละของบัณฑิตที่ได้เงินเดือนเริ่มต้นเป็นไปตามเกณฑ์</t>
  </si>
  <si>
    <t xml:space="preserve">จำนวนบัณฑิตที่ได้เงินเดือนสูงกว่าเกณฑ์ </t>
  </si>
  <si>
    <t>จำนวนบัณฑิตที่ได้เงินเดือนตามเกณฑ์ (7,940 บาท)</t>
  </si>
  <si>
    <t>จำนวนบัณฑิตที่ได้เงินเดือนต่ำกว่าเกณฑ์</t>
  </si>
  <si>
    <t>จำนวนบัณฑิตที่ไม่มีงานทำฯ</t>
  </si>
  <si>
    <t>จำนวนบัณฑิตที่ไม่ประสงค์จะทำงาน</t>
  </si>
  <si>
    <t>จำนวนผู้กรอกแบบสำรวจ</t>
  </si>
  <si>
    <t>จำนวนบัณฑิตที่สำเร็จการศึกษา ระดับปริญญาตรี</t>
  </si>
  <si>
    <t>3</t>
  </si>
  <si>
    <t>หน่วยงาน</t>
  </si>
  <si>
    <r>
      <t xml:space="preserve">ตัวบ่งชี้ สมศ. ที่ 1 </t>
    </r>
    <r>
      <rPr>
        <sz val="14"/>
        <rFont val="TH SarabunPSK"/>
        <family val="2"/>
      </rPr>
      <t xml:space="preserve">บัณฑิตระดับปริญญาตรีที่ได้งานทำและประกอบ อาชีพอิสระภายใน 1 ปี </t>
    </r>
    <r>
      <rPr>
        <b/>
        <sz val="14"/>
        <rFont val="TH SarabunPSK"/>
        <family val="2"/>
      </rPr>
      <t xml:space="preserve"> (ปีการศึกษา)</t>
    </r>
  </si>
  <si>
    <t>จำนวนผู้สำเร็จการศึกษาระดับปริญญาตรีที่ประกอบอาชีพอิสระ</t>
  </si>
  <si>
    <t>จำนวนผู้สำเร็จการศึกษาระดับปริญญาตรีที่ได้งานทำ</t>
  </si>
  <si>
    <t>7</t>
  </si>
  <si>
    <t>ขอบเขตสำรวจ 
2- (3+4+5+6)</t>
  </si>
  <si>
    <t>ร้อยละของผู้สำเร็จการศึกษาระดับปริญญาตรีที่ได้งานทำฯ ((9+10)/7)*100</t>
  </si>
  <si>
    <t>ผู้สำเร็จการศึกษา รุ่นปีการศึกษา 255....</t>
  </si>
  <si>
    <t>ผู้สำเร็จการศึกษา ที่ทำงานและมีนายจ้าง</t>
  </si>
  <si>
    <t>ผู้สำเร็จการศึกษา ระดับปริญญาตรี ที่ได้รับการประเมิน</t>
  </si>
  <si>
    <t>คะแนนเฉลี่ยการประเมน โดยผู้ใช้บัณฑิต (คะแนนเต็ม 5)</t>
  </si>
  <si>
    <t>ด้านสำนึกดี</t>
  </si>
  <si>
    <t>ด้านมุ่งมั่น</t>
  </si>
  <si>
    <t>ด้านสร้างสรรค์</t>
  </si>
  <si>
    <t>ด้านสามัคคี</t>
  </si>
  <si>
    <t>คณะเศรษฐศาสตร์</t>
  </si>
  <si>
    <t>ภาควิชาเศรษฐศาสตร์</t>
  </si>
  <si>
    <t>ภาควิชาเศรษฐศาสตร์เกษตรฯ</t>
  </si>
  <si>
    <t>ภาควิชาสหกรณ์</t>
  </si>
  <si>
    <t>แบบเก็บข้อมูลดิบตัวบ่งชี้ สมศ.ที่ 16.2   การประเมินคุณภาพบัณฑิตระดับปริญญาตรี และบัณฑิตศึกษา ตามอัตลักษณ์ของมหาวิทยาลัย ประจำปี ......</t>
  </si>
  <si>
    <t>ผู้สำเร็จการศึกษา ระดับบัณฑิตศึกษา ที่ได้รับการประเมิน</t>
  </si>
  <si>
    <t>หลักสูตร ............................</t>
  </si>
  <si>
    <t>.</t>
  </si>
  <si>
    <t>เฉลี่ยรวม</t>
  </si>
  <si>
    <t xml:space="preserve">แบบรายงานผลการดำเนินงานตามตัวบ่งชี้ สมศ. ที่ 16.1  ผลการพัฒนาตามอัตลักษณ์ของสถาบัน  </t>
  </si>
  <si>
    <t>แบบรายงานผลการดำเนินงานตามตัวบ่งชี้ สมศ. ที่ 15  ผลประเมินการประกันคุณภาพภายในรับรองโดยต้นสังกัด</t>
  </si>
  <si>
    <t xml:space="preserve">แบบรายงานผลการดำเนินงานตามตัวบ่งชี้ สมศ. ที่ 14  การพัฒนาคณาจารย์ </t>
  </si>
  <si>
    <t xml:space="preserve">แบบเก็บข้อมูลดิบ ตามตัวบ่งชี้ สมศ. ที่ 14  การพัฒนาคณาจารย์ </t>
  </si>
  <si>
    <t>แบบรายงานผลการดำเนินงานตามตัวบ่งชี้ สมศ. ที่ 13   การปฏิบัติตามบทบาทหน้าที่ของผู้บริหารสถาบัน</t>
  </si>
  <si>
    <t>แบบรายงานผลการดำเนินงานตามตัวบ่งชี้ สมศ. ที่ 11 การพัฒนาสุนทรียภาพในมิติทางศิลปะและวัฒนธรรม</t>
  </si>
  <si>
    <t>แบบรายงานผลการดำเนินงานตามตัวบ่งชี้ สมศ. ที่ 10 การส่งเสริมและสนับสนุนด้านศิลปะและวัฒนธรรม</t>
  </si>
  <si>
    <t xml:space="preserve">แบบรายงานผลการดำเนินงานตามตัวบ่งชี้ สมศ. ที่ 9   ผลการเรียนรู้และเสริมสร้างความเข้มแข็งของชุมชนหรือองค์กรภายนอก </t>
  </si>
  <si>
    <t>แบบรายงานผลการดำเนินงานตามตัวบ่งชี้ สมศ. ที่ 8  ผลการนำความรู้และประสบการณ์จากการให้บริการวิชาการมาใช้ในการพัฒนาการเรียนการสอนและการวิจัย</t>
  </si>
  <si>
    <t>สาขาวิชาเศรษฐศาสตร์การประกอบการ</t>
  </si>
  <si>
    <t>ภาควิชาเศรษฐศาสตร์เกษตรและทรัพยากร</t>
  </si>
  <si>
    <t xml:space="preserve">ผลการดำเนินงาน (ปีการศึกษา) </t>
  </si>
  <si>
    <t>รวม 2 ปี</t>
  </si>
  <si>
    <t>ผลการดำเนินงาน ปีปฏิทิน 2555</t>
  </si>
  <si>
    <t>มีการตีพิมพ์ในรายงานสืบเนื่องจากการประชุมวิชาการระดับนานาชาติ (proceedings) หรือ มีการตีพิมพ์ในวารสารวิชาการระดับชาติ</t>
  </si>
  <si>
    <t xml:space="preserve">มีการตีพิมพ์ในรายงานสืบเนื่องจากการประชุมวิชาการระดับชาติ (proceedings) </t>
  </si>
  <si>
    <t xml:space="preserve">มีการตีพิมพ์ในวารสารวิชาการระดับนานาชาติ </t>
  </si>
  <si>
    <t>ผลงานที่มีการตีพิมพ์ในวารสารวิชาการระดับนานาชาติที่มีชื่อปรากฏอยู่ในประกาศ สมศ.</t>
  </si>
  <si>
    <t>ผลงานที่มีการตีพิมพ์ในวารสารวิชาการระดับนานาชาติที่ปรากฏในฐานข้อมูลการจัดอันดับวารสาร SJR (SCImago Journal Rank: www.scimagojr.com) หรือมีการตีพิมพ์ในวารสารวิชาการระดับนานาชาติที่มีชื่อปรากฏในฐานข้อมูลสากล ISI และ Scopus</t>
  </si>
  <si>
    <t>ตำราหรือหนังสือที่มีการประเมินผ่านตามเกณฑ์โดยผู้ทรงคุณวุฒิที่สถานศึกษากำหนด</t>
  </si>
  <si>
    <t>ตำราหรือหนังสือที่ใช้ในการขอผลงานทางวิชาการและผ่านการพิจารณาตามเกณฑ์การขอตำแหน่งทางวิชาการแล้ว
หรือตำราหรือหนังสือที่มีคุณภาพสูง มีผู้ทรงคุณวุฒิตรวจอ่านตามเกณฑ์การขอตำแหน่งทางวิชาการ</t>
  </si>
  <si>
    <t>ปีการศึกษา 2555</t>
  </si>
  <si>
    <t>หลักฐาน (ปีการศึกษา 2555)</t>
  </si>
  <si>
    <t>5. ระดับความพึงพอใจของบุคลากรและนักศึกษาที่เกี่ยวกับประเด็น 1-4 ไม่ต่ำกว่า 3.51 จากคะแนนเต็ม 5</t>
  </si>
  <si>
    <t>4. เกิดประโยชน์และสร้างคุณค่าต่อชุมชนภายใน/ภายนอก</t>
  </si>
  <si>
    <t xml:space="preserve">5. ผู้เรียน/บุคลากร/คณะ/สถาบัน มีเอกลักษณ์ตามจุดเน้น จุดเด่น หรือความเชี่ยวชาญเฉพาะที่กำหนด และได้รับการยอมรับในระดับชาติและ/หรือนานาชาติ </t>
  </si>
  <si>
    <t xml:space="preserve">                =4.13</t>
  </si>
  <si>
    <t>แบบรายงานผลการดำเนินงาน</t>
  </si>
  <si>
    <t>สำหรับคณะวิชา</t>
  </si>
  <si>
    <t xml:space="preserve">สำหรับตัวบ่งชี้การประเมินคุณภาพภายนอก ของ สมศ. </t>
  </si>
  <si>
    <t>ประจำปีการศึกษา 2555</t>
  </si>
  <si>
    <t>คะแนนผลการประเมินผู้บริหารคณะ</t>
  </si>
  <si>
    <t>คะแนนผลการประเมินหัวหน้าภาควิชา ศศ.</t>
  </si>
  <si>
    <t>คะแนนผลการประเมินหัวหน้าภาควิชา ศกท.</t>
  </si>
  <si>
    <t>คะแนนผลการประเมินหัวหน้าภาควิชา สก.</t>
  </si>
  <si>
    <t>คะแนนผลการประเมินหัวหน้าสำนักงานเลขานุการคณะ</t>
  </si>
  <si>
    <t>คะแนนผลการประเมินผู้อำนวยการศูนย์วิจัยฯ</t>
  </si>
  <si>
    <t>คะแนนผลการประเมินผู้อำนวยการสถาบันวิชาการด้านสหกรณ์</t>
  </si>
  <si>
    <t>คะแนนผลการประเมินประธานดำเนินงาน ศูนย์บัณฑิต คณะฯ</t>
  </si>
  <si>
    <t>ผลงานที่มีการตีพิมพ์ในรายงานสืบเนื่องจากการประชุมวิชาการระดับชาติ/ระดับนานาชาติ หรือมีการตีพิมพ์ในวารสารวิชาการระดับชาติที่ปรากฏในฐานข้อมูล TCI</t>
  </si>
  <si>
    <t>ผลงานมีการตีพิมพ์ในวารสารระดับ ชาติที่มีชื่อปรากฏอยู่ในประกาศของ สมศ.</t>
  </si>
  <si>
    <t>ผลรวมถ่วงน้ำหนักของงานวิจัยหรืองานสร้างสรรค์ที่ตีพิมพ์หรือเผยแพร่</t>
  </si>
  <si>
    <t>จำนวนอาจารย์ประจำและนักวิจัยประจำทั้งหมด</t>
  </si>
  <si>
    <t>งานวิจัยหรืองานสร้างสรรค์ที่ได้รับการตีพิมพ์หรือเผยแพร่</t>
  </si>
  <si>
    <t>แบบรายงานผลการดำเนินงานตามตัวบ่งชี้ สมศ. ที่ 5 งานวิจัยหรืองานสร้างสรรค์ที่ได้รับการตีพิมพ์หรือเผยแพร่</t>
  </si>
  <si>
    <t>แบบรายงานผลการดำเนินงานตามตัวบ่งชี้ สมศ. ที่ 6 งานวิจัยหรืองานสร้างสรรค์ที่นำไปใช้ประโยชน์</t>
  </si>
  <si>
    <t>งานวิจัยที่นำไปใช้ประโยชน์</t>
  </si>
  <si>
    <t>งานสร้างสรรค์ที่นำไปใช้ประโยชน์</t>
  </si>
  <si>
    <t>ผลรวมของจำนวนงานวิจัยและงานสร้างสรรค์ที่นำไปใช้ประโยชน์</t>
  </si>
  <si>
    <t>จำนวนอาจารย์ประจำและนักวิจัยทั้งหมด (นับรวมที่ศึกษาต่อ)</t>
  </si>
  <si>
    <t>ร้อยละของงานวิจัยและงานสร้างสรรค์ที่นำไปใช้ประโยชน์</t>
  </si>
  <si>
    <t>บทความวิชาการที่ได้รับการตีพิมพ์ในวารสารระดับชาติ</t>
  </si>
  <si>
    <t>บทความวิชาการที่ได้รับการตีพิมพ์ในวารสารระดับนานาชาติ</t>
  </si>
  <si>
    <t>ตำราหรือหนังสือที่มีการประเมินผ่านตามเกณฑ์โดยผู้ทรงคุณวุฒิที่สถาบันศึกษากำหนด</t>
  </si>
  <si>
    <t>ตำราหรือหนังสือที่ใช้ในการขอผลงานทางวิชาการและผ่านการพิจารณาตามเกณฑ์การขอตำแหน่งทางวิชาการแล้ว หรือตำราหรือหนังสือที่มีคุณภาพสูง มีผู้ทรงคุณวุฒิตรวจอ่านตามเกณฑ์การขอตำแหน่งทางวิชาการ</t>
  </si>
  <si>
    <t>ผลรวมถ่วงน้ำหนักของผลงานวิชาการที่ได้รับรองคุณภาพ</t>
  </si>
  <si>
    <t>จำนวนอาจารย์ประจำและนักวิจัยประจำทั้งหมด (นับรวมที่ลาศึกษาต่อ)</t>
  </si>
  <si>
    <t>ผลงานวิชาการที่ได้รับการรับรองคุณภาพ</t>
  </si>
  <si>
    <t>แบบรายงานผลการดำเนินงานตามตัวบ่งชี้ สมศ. ที่ 7  ผลงานวิชาการที่ได้รับการรับรองคุณภาพ</t>
  </si>
  <si>
    <t>ผลการดำเนินงานรวม 
3 ปี</t>
  </si>
  <si>
    <t>ผลงานที่มีการตีพิมพ์ในวารสารวิชาการระดับนานาชาติที่ปรากฏในฐานข้อมูลการจัดอันดับวารสาร SJR (SCImago Journal Rank: www.scimagojr.com) หรือมีการตีพิมพ์ในวารสารวิชาการระดับนานาชาติที่มีชื่อปรากฏในฐานข้อมูลสากล ISI Scopus</t>
  </si>
  <si>
    <t>ผลงานที่มีการตีพิมพ์ในวารสารวิชาการระดับนานาชาติที่ปรากฏในฐานข้อมูลการจัดอันดับวารสาร SJR (SCImago Journal Rank: www.scimagojr.com) หรือมีการตีพิมพ์ในวารสารวารสารวิชาการระดับนานาชาติที่มีชื่อปรากฏในฐานข้อมูลสากล ISI และ Scopus</t>
  </si>
  <si>
    <t>ร้อยละผลงานของผู้สำเร็จการศึกษาระดับปริญญาเอกที่ได้รับการตีพิมพ์หรือเผยแพร่ (ช่อง10/ช่อ11)</t>
  </si>
  <si>
    <t>ผลงานที่มีการตีพิมพ์ในรายงานสืบเนื่องจากการประชุมวิชาการระดับนานาชาติ (Proceeding)  หรือมีการตีพิมพ์ในวารสารวิชาการระดับชาติ</t>
  </si>
  <si>
    <t xml:space="preserve">ผลงานที่มีการตีพิมพ์ในวารสารวิชาการระดับนานาชาติ </t>
  </si>
  <si>
    <t>จำนวนโครงการ/กิจกรรมบริการวิชาการตามแผนที่สภาสถาบันอนุมัติ</t>
  </si>
  <si>
    <t>แบบรายงานผลการดำเนินงานตามตัวบ่งชี้ที่ 18.1 (2.13)  ผลการชี้นำ ป้องกัน หรือแก้ปัญหาของสังคมในประเด็นที่ 1 ภายในสถาบัน</t>
  </si>
  <si>
    <r>
      <t xml:space="preserve">ตัวบ่งชี้ที่ 2.13  (สถาบัน)  </t>
    </r>
    <r>
      <rPr>
        <sz val="16"/>
        <rFont val="TH SarabunPSK"/>
        <family val="2"/>
      </rPr>
      <t xml:space="preserve">ผลการชี้นำ ป้องกัน หรือแก้ปัญหาของสังคมในประเด็นที่ 1 ภายในสถาบัน  </t>
    </r>
    <r>
      <rPr>
        <b/>
        <sz val="16"/>
        <rFont val="TH SarabunPSK"/>
        <family val="2"/>
      </rPr>
      <t>(ปีการศึกษา)</t>
    </r>
  </si>
  <si>
    <t>มีการตีพิมพ์ในวารสารวิชาการระดับนานาชาติที่มีชื่อปรากฏในฐานข้อมูลการจัดอันดับวารสาร SJR (SCImago Journal Rank: www.scimagojr.com) หรือมีการตีพิมพ์ในวารสารวิชาการระดับนานาชาติที่ปรากฏในฐานข้อมูลสากล ISI และ Scopus</t>
  </si>
  <si>
    <r>
      <t xml:space="preserve">ตัวบ่งชี้ สมศ.ที่ 3 </t>
    </r>
    <r>
      <rPr>
        <sz val="16"/>
        <rFont val="TH SarabunPSK"/>
        <family val="2"/>
      </rPr>
      <t xml:space="preserve"> ผลงานของผู้สำเร็จการศึกษาระดับปริญญาโทที่ได้รับการตีพิมพ์หรือเผยแพร่</t>
    </r>
  </si>
  <si>
    <t>ผลงานที่มีการตีพิมพ์ในวารสารวิชาการระดับนานาชาติที่มีชื่อปรากฏอยู่ในประกาศของ สมศ.</t>
  </si>
  <si>
    <t>เกณฑ์ผลงานวิจัย และผลงานสร้างสรรค์</t>
  </si>
</sst>
</file>

<file path=xl/styles.xml><?xml version="1.0" encoding="utf-8"?>
<styleSheet xmlns="http://schemas.openxmlformats.org/spreadsheetml/2006/main">
  <numFmts count="6">
    <numFmt numFmtId="43" formatCode="_-* #,##0.00_-;\-* #,##0.00_-;_-* &quot;-&quot;??_-;_-@_-"/>
    <numFmt numFmtId="187" formatCode="0.000"/>
    <numFmt numFmtId="188" formatCode="0.0000"/>
    <numFmt numFmtId="189" formatCode="[$-F800]dddd\,\ mmmm\ dd\,\ yyyy"/>
    <numFmt numFmtId="190" formatCode="[$-101041E]d\ mmmm\ yyyy;@"/>
    <numFmt numFmtId="191" formatCode="_-* #,##0_-;\-* #,##0_-;_-* &quot;-&quot;??_-;_-@_-"/>
  </numFmts>
  <fonts count="65">
    <font>
      <sz val="10"/>
      <name val="Arial"/>
      <family val="2"/>
    </font>
    <font>
      <sz val="11"/>
      <color theme="1"/>
      <name val="Tahoma"/>
      <family val="2"/>
      <charset val="222"/>
      <scheme val="minor"/>
    </font>
    <font>
      <sz val="11"/>
      <color theme="1"/>
      <name val="Tahoma"/>
      <family val="2"/>
      <charset val="222"/>
      <scheme val="minor"/>
    </font>
    <font>
      <sz val="11"/>
      <color theme="1"/>
      <name val="Tahoma"/>
      <family val="2"/>
      <charset val="222"/>
      <scheme val="minor"/>
    </font>
    <font>
      <sz val="10"/>
      <name val="Arial"/>
      <family val="2"/>
    </font>
    <font>
      <b/>
      <sz val="16"/>
      <name val="Cordia New"/>
      <family val="2"/>
    </font>
    <font>
      <sz val="10"/>
      <name val="Cordia New"/>
      <family val="2"/>
    </font>
    <font>
      <sz val="16"/>
      <name val="Cordia New"/>
      <family val="2"/>
    </font>
    <font>
      <b/>
      <sz val="14"/>
      <name val="Cordia New"/>
      <family val="2"/>
    </font>
    <font>
      <sz val="15"/>
      <name val="Cordia New"/>
      <family val="2"/>
    </font>
    <font>
      <sz val="14"/>
      <name val="Cordia New"/>
      <family val="2"/>
    </font>
    <font>
      <sz val="16"/>
      <color indexed="8"/>
      <name val="Cordia New"/>
      <family val="2"/>
    </font>
    <font>
      <sz val="10"/>
      <name val="AngsanaUPC"/>
      <family val="1"/>
      <charset val="222"/>
    </font>
    <font>
      <sz val="16"/>
      <color theme="1"/>
      <name val="AngsanaUPC"/>
      <family val="2"/>
      <charset val="222"/>
    </font>
    <font>
      <sz val="11"/>
      <color indexed="8"/>
      <name val="Tahoma"/>
      <family val="2"/>
      <charset val="222"/>
    </font>
    <font>
      <sz val="14"/>
      <name val="TH SarabunPSK"/>
      <family val="2"/>
    </font>
    <font>
      <b/>
      <sz val="14"/>
      <name val="TH SarabunPSK"/>
      <family val="2"/>
    </font>
    <font>
      <b/>
      <sz val="16"/>
      <name val="TH SarabunPSK"/>
      <family val="2"/>
    </font>
    <font>
      <sz val="16"/>
      <name val="TH SarabunPSK"/>
      <family val="2"/>
    </font>
    <font>
      <sz val="10"/>
      <name val="Arial"/>
      <family val="2"/>
    </font>
    <font>
      <b/>
      <sz val="16"/>
      <name val="Angsana New"/>
      <family val="1"/>
    </font>
    <font>
      <sz val="16"/>
      <name val="Angsana New"/>
      <family val="1"/>
    </font>
    <font>
      <b/>
      <sz val="14"/>
      <name val="Angsana New"/>
      <family val="1"/>
    </font>
    <font>
      <b/>
      <sz val="16"/>
      <name val="AngsanaUPC"/>
      <family val="1"/>
      <charset val="222"/>
    </font>
    <font>
      <sz val="14"/>
      <name val="Angsana New"/>
      <family val="1"/>
    </font>
    <font>
      <b/>
      <sz val="14"/>
      <color indexed="8"/>
      <name val="Angsana New"/>
      <family val="1"/>
    </font>
    <font>
      <sz val="14"/>
      <color indexed="8"/>
      <name val="Angsana New"/>
      <family val="1"/>
    </font>
    <font>
      <sz val="14"/>
      <color indexed="23"/>
      <name val="Angsana New"/>
      <family val="1"/>
    </font>
    <font>
      <sz val="9"/>
      <color indexed="81"/>
      <name val="Tahoma"/>
      <family val="2"/>
    </font>
    <font>
      <sz val="8"/>
      <color indexed="81"/>
      <name val="Tahoma"/>
      <family val="2"/>
    </font>
    <font>
      <b/>
      <sz val="20"/>
      <name val="AngsanaUPC"/>
      <family val="1"/>
      <charset val="222"/>
    </font>
    <font>
      <sz val="16"/>
      <name val="AngsanaUPC"/>
      <family val="1"/>
      <charset val="222"/>
    </font>
    <font>
      <b/>
      <sz val="14"/>
      <color rgb="FF0000CC"/>
      <name val="TH SarabunPSK"/>
      <family val="2"/>
    </font>
    <font>
      <sz val="14"/>
      <color rgb="FF0000CC"/>
      <name val="TH SarabunPSK"/>
      <family val="2"/>
    </font>
    <font>
      <sz val="14"/>
      <color indexed="20"/>
      <name val="Angsana New"/>
      <family val="1"/>
    </font>
    <font>
      <b/>
      <sz val="18"/>
      <color indexed="81"/>
      <name val="JasmineUPC"/>
      <family val="1"/>
      <charset val="222"/>
    </font>
    <font>
      <u/>
      <sz val="11"/>
      <color theme="10"/>
      <name val="Tahoma"/>
      <family val="2"/>
      <charset val="222"/>
    </font>
    <font>
      <b/>
      <sz val="20"/>
      <name val="TH SarabunPSK"/>
      <family val="2"/>
    </font>
    <font>
      <sz val="16"/>
      <color indexed="8"/>
      <name val="TH SarabunPSK"/>
      <family val="2"/>
    </font>
    <font>
      <sz val="16"/>
      <color rgb="FFFF0000"/>
      <name val="TH SarabunPSK"/>
      <family val="2"/>
    </font>
    <font>
      <sz val="14"/>
      <color indexed="8"/>
      <name val="TH SarabunPSK"/>
      <family val="2"/>
    </font>
    <font>
      <b/>
      <sz val="16"/>
      <color indexed="8"/>
      <name val="TH SarabunPSK"/>
      <family val="2"/>
    </font>
    <font>
      <b/>
      <sz val="16"/>
      <color rgb="FF0000CC"/>
      <name val="TH SarabunPSK"/>
      <family val="2"/>
    </font>
    <font>
      <sz val="16"/>
      <color rgb="FF0000CC"/>
      <name val="TH SarabunPSK"/>
      <family val="2"/>
    </font>
    <font>
      <sz val="10"/>
      <color indexed="81"/>
      <name val="Tahoma"/>
      <family val="2"/>
    </font>
    <font>
      <b/>
      <sz val="16"/>
      <color indexed="10"/>
      <name val="TH SarabunPSK"/>
      <family val="2"/>
    </font>
    <font>
      <sz val="16"/>
      <color theme="1"/>
      <name val="TH SarabunPSK"/>
      <family val="2"/>
    </font>
    <font>
      <sz val="10"/>
      <name val="TH SarabunPSK"/>
      <family val="2"/>
    </font>
    <font>
      <sz val="15"/>
      <name val="TH SarabunPSK"/>
      <family val="2"/>
    </font>
    <font>
      <sz val="14"/>
      <color rgb="FFFF0000"/>
      <name val="TH SarabunPSK"/>
      <family val="2"/>
    </font>
    <font>
      <b/>
      <sz val="14"/>
      <color rgb="FFFF0000"/>
      <name val="TH SarabunPSK"/>
      <family val="2"/>
    </font>
    <font>
      <sz val="15"/>
      <color indexed="8"/>
      <name val="TH SarabunPSK"/>
      <family val="2"/>
    </font>
    <font>
      <sz val="14"/>
      <color indexed="55"/>
      <name val="TH SarabunPSK"/>
      <family val="2"/>
    </font>
    <font>
      <b/>
      <u/>
      <sz val="14"/>
      <name val="TH SarabunPSK"/>
      <family val="2"/>
    </font>
    <font>
      <sz val="14"/>
      <color indexed="10"/>
      <name val="TH SarabunPSK"/>
      <family val="2"/>
    </font>
    <font>
      <b/>
      <sz val="40"/>
      <name val="AngsanaUPC"/>
      <family val="1"/>
      <charset val="222"/>
    </font>
    <font>
      <sz val="36"/>
      <name val="AngsanaUPC"/>
      <family val="1"/>
      <charset val="222"/>
    </font>
    <font>
      <sz val="36"/>
      <name val="Arial"/>
      <family val="2"/>
    </font>
    <font>
      <sz val="12"/>
      <name val="TH SarabunPSK"/>
      <family val="2"/>
    </font>
    <font>
      <b/>
      <sz val="18"/>
      <name val="TH SarabunPSK"/>
      <family val="2"/>
    </font>
    <font>
      <b/>
      <sz val="14"/>
      <color indexed="8"/>
      <name val="TH SarabunPSK"/>
      <family val="2"/>
    </font>
    <font>
      <sz val="14"/>
      <color indexed="23"/>
      <name val="TH SarabunPSK"/>
      <family val="2"/>
    </font>
    <font>
      <sz val="14"/>
      <color indexed="19"/>
      <name val="TH SarabunPSK"/>
      <family val="2"/>
    </font>
    <font>
      <b/>
      <sz val="14"/>
      <color indexed="10"/>
      <name val="TH SarabunPSK"/>
      <family val="2"/>
    </font>
    <font>
      <sz val="14"/>
      <color indexed="12"/>
      <name val="TH SarabunPSK"/>
      <family val="2"/>
    </font>
  </fonts>
  <fills count="15">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rgb="FFE6E6E6"/>
        <bgColor indexed="64"/>
      </patternFill>
    </fill>
    <fill>
      <patternFill patternType="solid">
        <fgColor theme="0"/>
        <bgColor indexed="64"/>
      </patternFill>
    </fill>
    <fill>
      <patternFill patternType="solid">
        <fgColor indexed="2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30">
    <xf numFmtId="0" fontId="0" fillId="0" borderId="0"/>
    <xf numFmtId="43" fontId="4" fillId="0" borderId="0" applyFont="0" applyFill="0" applyBorder="0" applyAlignment="0" applyProtection="0"/>
    <xf numFmtId="0" fontId="4" fillId="0" borderId="0"/>
    <xf numFmtId="0" fontId="4" fillId="0" borderId="0"/>
    <xf numFmtId="0" fontId="4" fillId="0" borderId="0"/>
    <xf numFmtId="0" fontId="12" fillId="0" borderId="0"/>
    <xf numFmtId="0" fontId="13" fillId="0" borderId="0"/>
    <xf numFmtId="0" fontId="12" fillId="0" borderId="0"/>
    <xf numFmtId="43" fontId="4"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12" fillId="0" borderId="0"/>
    <xf numFmtId="0" fontId="14" fillId="0" borderId="0"/>
    <xf numFmtId="0" fontId="19" fillId="0" borderId="0"/>
    <xf numFmtId="0" fontId="12" fillId="0" borderId="0"/>
    <xf numFmtId="0" fontId="3" fillId="0" borderId="0"/>
    <xf numFmtId="0" fontId="4" fillId="0" borderId="0"/>
    <xf numFmtId="43" fontId="3" fillId="0" borderId="0" applyFont="0" applyFill="0" applyBorder="0" applyAlignment="0" applyProtection="0"/>
    <xf numFmtId="0" fontId="36" fillId="0" borderId="0" applyNumberFormat="0" applyFill="0" applyBorder="0" applyAlignment="0" applyProtection="0">
      <alignment vertical="top"/>
      <protection locked="0"/>
    </xf>
    <xf numFmtId="43" fontId="3" fillId="0" borderId="0" applyFont="0" applyFill="0" applyBorder="0" applyAlignment="0" applyProtection="0"/>
    <xf numFmtId="0" fontId="4" fillId="0" borderId="0"/>
    <xf numFmtId="0" fontId="4" fillId="0" borderId="0"/>
    <xf numFmtId="0" fontId="4" fillId="0" borderId="0"/>
    <xf numFmtId="0" fontId="13" fillId="0" borderId="0"/>
    <xf numFmtId="43" fontId="4" fillId="0" borderId="0" applyFont="0" applyFill="0" applyBorder="0" applyAlignment="0" applyProtection="0"/>
    <xf numFmtId="0" fontId="2" fillId="0" borderId="0"/>
    <xf numFmtId="0" fontId="4" fillId="0" borderId="0"/>
    <xf numFmtId="0" fontId="1" fillId="0" borderId="0"/>
  </cellStyleXfs>
  <cellXfs count="456">
    <xf numFmtId="0" fontId="0" fillId="0" borderId="0" xfId="0"/>
    <xf numFmtId="0" fontId="9" fillId="0" borderId="0" xfId="0" applyFont="1" applyFill="1"/>
    <xf numFmtId="0" fontId="8" fillId="0" borderId="5" xfId="0" applyFont="1" applyFill="1" applyBorder="1" applyAlignment="1">
      <alignment horizontal="center" vertical="top"/>
    </xf>
    <xf numFmtId="0" fontId="8" fillId="2" borderId="1" xfId="0" applyFont="1" applyFill="1" applyBorder="1" applyAlignment="1">
      <alignment horizontal="center"/>
    </xf>
    <xf numFmtId="0" fontId="8" fillId="2" borderId="2" xfId="0" applyFont="1" applyFill="1" applyBorder="1" applyAlignment="1">
      <alignment horizontal="center"/>
    </xf>
    <xf numFmtId="0" fontId="10" fillId="2" borderId="1" xfId="0" applyFont="1" applyFill="1" applyBorder="1" applyAlignment="1">
      <alignment vertical="top"/>
    </xf>
    <xf numFmtId="0" fontId="6" fillId="0" borderId="0" xfId="0" applyFont="1" applyAlignment="1">
      <alignment vertical="top"/>
    </xf>
    <xf numFmtId="0" fontId="8" fillId="3" borderId="4" xfId="0" applyFont="1" applyFill="1" applyBorder="1" applyAlignment="1">
      <alignment horizontal="center" vertical="top" wrapText="1"/>
    </xf>
    <xf numFmtId="0" fontId="8" fillId="3" borderId="1" xfId="0" applyFont="1" applyFill="1" applyBorder="1" applyAlignment="1">
      <alignment horizontal="center" vertical="top"/>
    </xf>
    <xf numFmtId="0" fontId="10" fillId="3" borderId="1" xfId="0" applyFont="1" applyFill="1" applyBorder="1" applyAlignment="1">
      <alignment vertical="top" wrapText="1"/>
    </xf>
    <xf numFmtId="0" fontId="9" fillId="0" borderId="0" xfId="0" applyFont="1" applyAlignment="1">
      <alignment wrapText="1"/>
    </xf>
    <xf numFmtId="0" fontId="11" fillId="0" borderId="3" xfId="0" applyFont="1" applyBorder="1" applyAlignment="1">
      <alignment horizontal="left" vertical="top" wrapText="1"/>
    </xf>
    <xf numFmtId="0" fontId="7" fillId="0" borderId="1" xfId="0" applyFont="1" applyBorder="1" applyAlignment="1">
      <alignment vertical="top"/>
    </xf>
    <xf numFmtId="0" fontId="9" fillId="0" borderId="0" xfId="0" applyFont="1"/>
    <xf numFmtId="0" fontId="7" fillId="0" borderId="3" xfId="0" applyFont="1" applyBorder="1" applyAlignment="1">
      <alignment horizontal="left" vertical="top" wrapText="1"/>
    </xf>
    <xf numFmtId="0" fontId="7" fillId="0" borderId="3" xfId="0" applyFont="1" applyBorder="1" applyAlignment="1">
      <alignment vertical="top" wrapText="1"/>
    </xf>
    <xf numFmtId="0" fontId="7" fillId="0" borderId="1" xfId="0" applyFont="1" applyBorder="1" applyAlignment="1">
      <alignment vertical="top" wrapText="1"/>
    </xf>
    <xf numFmtId="0" fontId="8" fillId="0" borderId="6" xfId="0" applyFont="1" applyFill="1" applyBorder="1" applyAlignment="1">
      <alignment horizontal="center" vertical="top"/>
    </xf>
    <xf numFmtId="0" fontId="15" fillId="0" borderId="1" xfId="0" applyFont="1" applyBorder="1" applyAlignment="1">
      <alignment vertical="top" wrapText="1"/>
    </xf>
    <xf numFmtId="0" fontId="15" fillId="0" borderId="1" xfId="0" applyFont="1" applyBorder="1" applyAlignment="1">
      <alignment horizontal="justify" vertical="top" wrapText="1"/>
    </xf>
    <xf numFmtId="0" fontId="15" fillId="0" borderId="1" xfId="0" applyFont="1" applyBorder="1" applyAlignment="1">
      <alignment horizontal="left" vertical="top" wrapText="1"/>
    </xf>
    <xf numFmtId="0" fontId="16" fillId="0" borderId="0" xfId="0" applyFont="1"/>
    <xf numFmtId="0" fontId="17" fillId="0" borderId="0" xfId="0" applyFont="1"/>
    <xf numFmtId="0" fontId="18" fillId="0" borderId="0" xfId="0" applyFont="1"/>
    <xf numFmtId="0" fontId="15" fillId="0" borderId="1" xfId="0" applyFont="1" applyBorder="1" applyAlignment="1">
      <alignment horizontal="center" vertical="top" wrapText="1"/>
    </xf>
    <xf numFmtId="0" fontId="15" fillId="0" borderId="0" xfId="0" applyFont="1"/>
    <xf numFmtId="0" fontId="3" fillId="0" borderId="0" xfId="17"/>
    <xf numFmtId="0" fontId="20" fillId="0" borderId="0" xfId="18" applyFont="1" applyFill="1" applyBorder="1" applyAlignment="1">
      <alignment horizontal="center" vertical="top" wrapText="1"/>
    </xf>
    <xf numFmtId="0" fontId="21" fillId="0" borderId="0" xfId="18" applyFont="1" applyBorder="1"/>
    <xf numFmtId="0" fontId="22" fillId="0" borderId="0" xfId="18" applyFont="1" applyFill="1" applyBorder="1" applyAlignment="1">
      <alignment horizontal="center" vertical="top" wrapText="1"/>
    </xf>
    <xf numFmtId="187" fontId="23" fillId="0" borderId="0" xfId="18" applyNumberFormat="1" applyFont="1" applyFill="1" applyBorder="1" applyAlignment="1">
      <alignment horizontal="center" vertical="top" wrapText="1"/>
    </xf>
    <xf numFmtId="188" fontId="23" fillId="0" borderId="0" xfId="18" applyNumberFormat="1" applyFont="1" applyFill="1" applyBorder="1" applyAlignment="1">
      <alignment horizontal="center" vertical="top" wrapText="1"/>
    </xf>
    <xf numFmtId="0" fontId="22" fillId="0" borderId="0" xfId="18" applyFont="1"/>
    <xf numFmtId="0" fontId="24" fillId="0" borderId="0" xfId="18" applyFont="1"/>
    <xf numFmtId="0" fontId="24" fillId="0" borderId="0" xfId="18" applyFont="1" applyBorder="1"/>
    <xf numFmtId="0" fontId="26" fillId="0" borderId="0" xfId="18" applyFont="1" applyBorder="1"/>
    <xf numFmtId="0" fontId="26" fillId="0" borderId="0" xfId="18" applyFont="1" applyBorder="1" applyAlignment="1">
      <alignment vertical="top"/>
    </xf>
    <xf numFmtId="0" fontId="25" fillId="7" borderId="9" xfId="18" applyFont="1" applyFill="1" applyBorder="1" applyAlignment="1">
      <alignment horizontal="center" vertical="top" wrapText="1"/>
    </xf>
    <xf numFmtId="0" fontId="25" fillId="7" borderId="10" xfId="18" applyFont="1" applyFill="1" applyBorder="1" applyAlignment="1">
      <alignment horizontal="left" vertical="top" wrapText="1"/>
    </xf>
    <xf numFmtId="187" fontId="25" fillId="7" borderId="1" xfId="18" applyNumberFormat="1" applyFont="1" applyFill="1" applyBorder="1" applyAlignment="1">
      <alignment horizontal="center" vertical="center" wrapText="1"/>
    </xf>
    <xf numFmtId="0" fontId="25" fillId="8" borderId="2" xfId="18" applyFont="1" applyFill="1" applyBorder="1" applyAlignment="1">
      <alignment horizontal="center" vertical="top" wrapText="1"/>
    </xf>
    <xf numFmtId="0" fontId="25" fillId="8" borderId="8" xfId="18" applyFont="1" applyFill="1" applyBorder="1" applyAlignment="1">
      <alignment horizontal="left" vertical="top" wrapText="1"/>
    </xf>
    <xf numFmtId="0" fontId="25" fillId="8" borderId="8" xfId="18" applyFont="1" applyFill="1" applyBorder="1" applyAlignment="1">
      <alignment horizontal="center" vertical="top" wrapText="1"/>
    </xf>
    <xf numFmtId="0" fontId="24" fillId="0" borderId="1" xfId="18" applyFont="1" applyFill="1" applyBorder="1" applyAlignment="1">
      <alignment horizontal="center" vertical="top"/>
    </xf>
    <xf numFmtId="0" fontId="22" fillId="0" borderId="1" xfId="18" applyFont="1" applyFill="1" applyBorder="1" applyAlignment="1">
      <alignment horizontal="center" vertical="top" wrapText="1"/>
    </xf>
    <xf numFmtId="0" fontId="24" fillId="0" borderId="1" xfId="18" applyFont="1" applyFill="1" applyBorder="1" applyAlignment="1">
      <alignment horizontal="left" vertical="top" wrapText="1"/>
    </xf>
    <xf numFmtId="0" fontId="24" fillId="0" borderId="1" xfId="18" applyFont="1" applyFill="1" applyBorder="1"/>
    <xf numFmtId="0" fontId="24" fillId="0" borderId="1" xfId="18" applyFont="1" applyFill="1" applyBorder="1" applyAlignment="1">
      <alignment horizontal="center" vertical="top" wrapText="1"/>
    </xf>
    <xf numFmtId="2" fontId="24" fillId="0" borderId="1" xfId="18" applyNumberFormat="1" applyFont="1" applyFill="1" applyBorder="1" applyAlignment="1">
      <alignment horizontal="center" vertical="top" wrapText="1"/>
    </xf>
    <xf numFmtId="0" fontId="24" fillId="0" borderId="0" xfId="18" applyFont="1" applyFill="1" applyBorder="1"/>
    <xf numFmtId="0" fontId="24" fillId="0" borderId="1" xfId="18" applyFont="1" applyBorder="1" applyAlignment="1">
      <alignment horizontal="center" vertical="top" wrapText="1"/>
    </xf>
    <xf numFmtId="0" fontId="27" fillId="0" borderId="1" xfId="18" applyFont="1" applyBorder="1" applyAlignment="1">
      <alignment vertical="top" wrapText="1"/>
    </xf>
    <xf numFmtId="0" fontId="27" fillId="0" borderId="1" xfId="18" applyFont="1" applyBorder="1" applyAlignment="1">
      <alignment horizontal="center" vertical="top" wrapText="1"/>
    </xf>
    <xf numFmtId="0" fontId="24" fillId="0" borderId="1" xfId="18" applyFont="1" applyBorder="1" applyAlignment="1">
      <alignment vertical="top" wrapText="1"/>
    </xf>
    <xf numFmtId="49" fontId="27" fillId="0" borderId="1" xfId="18" applyNumberFormat="1" applyFont="1" applyFill="1" applyBorder="1" applyAlignment="1">
      <alignment horizontal="center" vertical="top" wrapText="1"/>
    </xf>
    <xf numFmtId="0" fontId="24" fillId="0" borderId="0" xfId="18" applyFont="1" applyBorder="1" applyAlignment="1">
      <alignment vertical="top" wrapText="1"/>
    </xf>
    <xf numFmtId="0" fontId="27" fillId="0" borderId="0" xfId="18" applyFont="1" applyBorder="1" applyAlignment="1">
      <alignment vertical="top" wrapText="1"/>
    </xf>
    <xf numFmtId="0" fontId="27" fillId="0" borderId="0" xfId="18" applyFont="1" applyBorder="1" applyAlignment="1">
      <alignment horizontal="center" vertical="top" wrapText="1"/>
    </xf>
    <xf numFmtId="49" fontId="27" fillId="0" borderId="0" xfId="18" applyNumberFormat="1" applyFont="1" applyFill="1" applyBorder="1" applyAlignment="1">
      <alignment horizontal="center" vertical="top" wrapText="1"/>
    </xf>
    <xf numFmtId="0" fontId="24" fillId="0" borderId="0" xfId="18" applyFont="1" applyFill="1" applyBorder="1" applyAlignment="1">
      <alignment horizontal="center" vertical="top" wrapText="1"/>
    </xf>
    <xf numFmtId="0" fontId="24" fillId="0" borderId="0" xfId="18" applyFont="1" applyFill="1" applyBorder="1" applyAlignment="1">
      <alignment horizontal="left" vertical="top" wrapText="1"/>
    </xf>
    <xf numFmtId="2" fontId="24" fillId="0" borderId="0" xfId="18" applyNumberFormat="1" applyFont="1" applyFill="1" applyBorder="1" applyAlignment="1">
      <alignment horizontal="center" vertical="top" wrapText="1"/>
    </xf>
    <xf numFmtId="0" fontId="22" fillId="0" borderId="0" xfId="18" applyFont="1" applyBorder="1" applyAlignment="1">
      <alignment vertical="top" wrapText="1"/>
    </xf>
    <xf numFmtId="0" fontId="24" fillId="0" borderId="0" xfId="18" applyFont="1" applyAlignment="1">
      <alignment horizontal="center"/>
    </xf>
    <xf numFmtId="0" fontId="26" fillId="0" borderId="0" xfId="18" applyFont="1" applyAlignment="1"/>
    <xf numFmtId="0" fontId="26" fillId="0" borderId="0" xfId="18" applyFont="1"/>
    <xf numFmtId="0" fontId="23" fillId="0" borderId="0" xfId="18" applyFont="1" applyFill="1" applyBorder="1" applyAlignment="1">
      <alignment horizontal="center" vertical="top" wrapText="1"/>
    </xf>
    <xf numFmtId="0" fontId="23" fillId="0" borderId="0" xfId="18" applyFont="1" applyFill="1" applyBorder="1" applyAlignment="1">
      <alignment horizontal="left" vertical="top"/>
    </xf>
    <xf numFmtId="0" fontId="31" fillId="0" borderId="0" xfId="18" applyFont="1" applyFill="1" applyBorder="1" applyAlignment="1">
      <alignment horizontal="center" vertical="top" wrapText="1"/>
    </xf>
    <xf numFmtId="0" fontId="25" fillId="6" borderId="6" xfId="18" applyFont="1" applyFill="1" applyBorder="1" applyAlignment="1">
      <alignment horizontal="center" vertical="top" wrapText="1"/>
    </xf>
    <xf numFmtId="0" fontId="25" fillId="7" borderId="10" xfId="18" applyFont="1" applyFill="1" applyBorder="1" applyAlignment="1">
      <alignment horizontal="center" vertical="top" wrapText="1"/>
    </xf>
    <xf numFmtId="0" fontId="25" fillId="7" borderId="8" xfId="18" applyFont="1" applyFill="1" applyBorder="1" applyAlignment="1">
      <alignment horizontal="center" vertical="top" wrapText="1"/>
    </xf>
    <xf numFmtId="0" fontId="25" fillId="7" borderId="3" xfId="18" applyFont="1" applyFill="1" applyBorder="1" applyAlignment="1">
      <alignment horizontal="center" vertical="top" wrapText="1"/>
    </xf>
    <xf numFmtId="0" fontId="25" fillId="8" borderId="3" xfId="18" applyFont="1" applyFill="1" applyBorder="1" applyAlignment="1">
      <alignment horizontal="center" vertical="top" wrapText="1"/>
    </xf>
    <xf numFmtId="2" fontId="25" fillId="8" borderId="1" xfId="18" applyNumberFormat="1" applyFont="1" applyFill="1" applyBorder="1" applyAlignment="1">
      <alignment horizontal="center" vertical="center" wrapText="1"/>
    </xf>
    <xf numFmtId="0" fontId="24" fillId="0" borderId="1" xfId="18" applyFont="1" applyFill="1" applyBorder="1" applyAlignment="1">
      <alignment vertical="top" wrapText="1"/>
    </xf>
    <xf numFmtId="0" fontId="24" fillId="0" borderId="0" xfId="18" applyFont="1" applyFill="1" applyBorder="1" applyAlignment="1">
      <alignment horizontal="center" vertical="top"/>
    </xf>
    <xf numFmtId="0" fontId="32" fillId="0" borderId="0" xfId="18" applyFont="1" applyBorder="1" applyAlignment="1">
      <alignment vertical="top"/>
    </xf>
    <xf numFmtId="187" fontId="24" fillId="0" borderId="0" xfId="18" applyNumberFormat="1" applyFont="1" applyFill="1" applyBorder="1" applyAlignment="1">
      <alignment horizontal="center" vertical="top" wrapText="1"/>
    </xf>
    <xf numFmtId="0" fontId="33" fillId="0" borderId="0" xfId="18" applyFont="1" applyBorder="1" applyAlignment="1">
      <alignment vertical="top"/>
    </xf>
    <xf numFmtId="0" fontId="24" fillId="0" borderId="0" xfId="18" applyFont="1" applyAlignment="1"/>
    <xf numFmtId="0" fontId="34" fillId="0" borderId="0" xfId="18" applyFont="1"/>
    <xf numFmtId="0" fontId="18" fillId="0" borderId="0" xfId="6" applyFont="1" applyAlignment="1">
      <alignment vertical="top"/>
    </xf>
    <xf numFmtId="0" fontId="18" fillId="0" borderId="0" xfId="6" applyFont="1" applyAlignment="1">
      <alignment horizontal="left" vertical="top"/>
    </xf>
    <xf numFmtId="187" fontId="18" fillId="0" borderId="0" xfId="6" applyNumberFormat="1" applyFont="1" applyFill="1" applyAlignment="1">
      <alignment horizontal="center" vertical="top"/>
    </xf>
    <xf numFmtId="0" fontId="38" fillId="9" borderId="1" xfId="24" applyFont="1" applyFill="1" applyBorder="1" applyAlignment="1">
      <alignment horizontal="center" vertical="top"/>
    </xf>
    <xf numFmtId="0" fontId="38" fillId="9" borderId="1" xfId="24" applyFont="1" applyFill="1" applyBorder="1" applyAlignment="1">
      <alignment horizontal="center" vertical="top" wrapText="1"/>
    </xf>
    <xf numFmtId="0" fontId="39" fillId="9" borderId="1" xfId="24" applyFont="1" applyFill="1" applyBorder="1" applyAlignment="1">
      <alignment horizontal="center" vertical="top" wrapText="1"/>
    </xf>
    <xf numFmtId="0" fontId="38" fillId="9" borderId="1" xfId="6" applyFont="1" applyFill="1" applyBorder="1" applyAlignment="1">
      <alignment horizontal="center" vertical="top" wrapText="1"/>
    </xf>
    <xf numFmtId="0" fontId="40" fillId="9" borderId="1" xfId="6" applyFont="1" applyFill="1" applyBorder="1" applyAlignment="1">
      <alignment horizontal="center" vertical="top" wrapText="1"/>
    </xf>
    <xf numFmtId="0" fontId="38" fillId="0" borderId="0" xfId="24" applyFont="1" applyAlignment="1">
      <alignment horizontal="center" vertical="top"/>
    </xf>
    <xf numFmtId="0" fontId="41" fillId="7" borderId="2" xfId="24" applyFont="1" applyFill="1" applyBorder="1" applyAlignment="1">
      <alignment horizontal="center" vertical="top"/>
    </xf>
    <xf numFmtId="0" fontId="41" fillId="7" borderId="3" xfId="24" applyFont="1" applyFill="1" applyBorder="1" applyAlignment="1">
      <alignment horizontal="left" vertical="top"/>
    </xf>
    <xf numFmtId="0" fontId="41" fillId="7" borderId="1" xfId="24" applyFont="1" applyFill="1" applyBorder="1" applyAlignment="1">
      <alignment horizontal="center" vertical="top"/>
    </xf>
    <xf numFmtId="189" fontId="41" fillId="7" borderId="1" xfId="24" applyNumberFormat="1" applyFont="1" applyFill="1" applyBorder="1" applyAlignment="1">
      <alignment horizontal="center" vertical="top"/>
    </xf>
    <xf numFmtId="187" fontId="41" fillId="7" borderId="1" xfId="24" applyNumberFormat="1" applyFont="1" applyFill="1" applyBorder="1" applyAlignment="1">
      <alignment horizontal="center" vertical="top" wrapText="1"/>
    </xf>
    <xf numFmtId="0" fontId="41" fillId="0" borderId="0" xfId="24" applyFont="1" applyAlignment="1">
      <alignment horizontal="center" vertical="top"/>
    </xf>
    <xf numFmtId="0" fontId="38" fillId="0" borderId="1" xfId="24" applyFont="1" applyBorder="1" applyAlignment="1">
      <alignment vertical="top"/>
    </xf>
    <xf numFmtId="0" fontId="38" fillId="0" borderId="1" xfId="24" applyFont="1" applyBorder="1" applyAlignment="1">
      <alignment vertical="top" wrapText="1"/>
    </xf>
    <xf numFmtId="189" fontId="18" fillId="0" borderId="1" xfId="6" applyNumberFormat="1" applyFont="1" applyBorder="1" applyAlignment="1">
      <alignment vertical="top"/>
    </xf>
    <xf numFmtId="14" fontId="38" fillId="0" borderId="1" xfId="24" applyNumberFormat="1" applyFont="1" applyBorder="1" applyAlignment="1">
      <alignment vertical="top"/>
    </xf>
    <xf numFmtId="0" fontId="38" fillId="0" borderId="1" xfId="24" applyFont="1" applyBorder="1" applyAlignment="1">
      <alignment horizontal="center" vertical="top"/>
    </xf>
    <xf numFmtId="0" fontId="38" fillId="0" borderId="0" xfId="24" applyFont="1" applyAlignment="1">
      <alignment vertical="top"/>
    </xf>
    <xf numFmtId="0" fontId="42" fillId="0" borderId="0" xfId="24" applyFont="1" applyAlignment="1">
      <alignment vertical="top"/>
    </xf>
    <xf numFmtId="0" fontId="40" fillId="0" borderId="0" xfId="24" applyFont="1" applyAlignment="1">
      <alignment vertical="top"/>
    </xf>
    <xf numFmtId="0" fontId="15" fillId="0" borderId="0" xfId="6" applyFont="1" applyAlignment="1">
      <alignment vertical="top"/>
    </xf>
    <xf numFmtId="0" fontId="18" fillId="0" borderId="0" xfId="6" applyFont="1"/>
    <xf numFmtId="0" fontId="17" fillId="0" borderId="0" xfId="6" applyFont="1" applyAlignment="1"/>
    <xf numFmtId="0" fontId="17" fillId="10" borderId="1" xfId="6" applyFont="1" applyFill="1" applyBorder="1" applyAlignment="1">
      <alignment horizontal="center" vertical="top" wrapText="1"/>
    </xf>
    <xf numFmtId="0" fontId="18" fillId="0" borderId="0" xfId="6" applyFont="1" applyAlignment="1">
      <alignment vertical="top" wrapText="1"/>
    </xf>
    <xf numFmtId="0" fontId="17" fillId="7" borderId="2" xfId="6" applyFont="1" applyFill="1" applyBorder="1" applyAlignment="1">
      <alignment horizontal="center" vertical="top" wrapText="1"/>
    </xf>
    <xf numFmtId="0" fontId="17" fillId="7" borderId="3" xfId="6" applyFont="1" applyFill="1" applyBorder="1" applyAlignment="1">
      <alignment horizontal="left" vertical="top" wrapText="1"/>
    </xf>
    <xf numFmtId="0" fontId="17" fillId="7" borderId="1" xfId="6" applyFont="1" applyFill="1" applyBorder="1" applyAlignment="1">
      <alignment horizontal="center" vertical="top" wrapText="1"/>
    </xf>
    <xf numFmtId="190" fontId="17" fillId="7" borderId="1" xfId="6" applyNumberFormat="1" applyFont="1" applyFill="1" applyBorder="1" applyAlignment="1">
      <alignment horizontal="center" vertical="top" wrapText="1"/>
    </xf>
    <xf numFmtId="0" fontId="18" fillId="0" borderId="1" xfId="6" applyFont="1" applyBorder="1"/>
    <xf numFmtId="190" fontId="18" fillId="0" borderId="1" xfId="6" applyNumberFormat="1" applyFont="1" applyBorder="1"/>
    <xf numFmtId="2" fontId="18" fillId="0" borderId="1" xfId="6" applyNumberFormat="1" applyFont="1" applyBorder="1"/>
    <xf numFmtId="0" fontId="17" fillId="0" borderId="0" xfId="6" applyFont="1"/>
    <xf numFmtId="2" fontId="18" fillId="0" borderId="0" xfId="6" applyNumberFormat="1" applyFont="1"/>
    <xf numFmtId="0" fontId="46" fillId="0" borderId="0" xfId="24" applyFont="1" applyAlignment="1">
      <alignment vertical="top"/>
    </xf>
    <xf numFmtId="0" fontId="41" fillId="11" borderId="1" xfId="24" applyFont="1" applyFill="1" applyBorder="1" applyAlignment="1">
      <alignment horizontal="center" vertical="top" wrapText="1"/>
    </xf>
    <xf numFmtId="0" fontId="41" fillId="7" borderId="3" xfId="24" applyFont="1" applyFill="1" applyBorder="1" applyAlignment="1">
      <alignment horizontal="left" vertical="top" wrapText="1"/>
    </xf>
    <xf numFmtId="190" fontId="41" fillId="7" borderId="1" xfId="24" applyNumberFormat="1" applyFont="1" applyFill="1" applyBorder="1" applyAlignment="1">
      <alignment horizontal="center" vertical="top" wrapText="1"/>
    </xf>
    <xf numFmtId="0" fontId="41" fillId="7" borderId="1" xfId="24" applyFont="1" applyFill="1" applyBorder="1" applyAlignment="1">
      <alignment horizontal="center" vertical="top" wrapText="1"/>
    </xf>
    <xf numFmtId="0" fontId="46" fillId="0" borderId="1" xfId="24" applyFont="1" applyBorder="1" applyAlignment="1">
      <alignment vertical="top"/>
    </xf>
    <xf numFmtId="190" fontId="46" fillId="0" borderId="1" xfId="24" applyNumberFormat="1" applyFont="1" applyBorder="1" applyAlignment="1">
      <alignment vertical="top"/>
    </xf>
    <xf numFmtId="0" fontId="40" fillId="0" borderId="1" xfId="24" applyFont="1" applyBorder="1" applyAlignment="1">
      <alignment vertical="top"/>
    </xf>
    <xf numFmtId="0" fontId="39" fillId="0" borderId="1" xfId="24" applyFont="1" applyBorder="1" applyAlignment="1">
      <alignment vertical="top"/>
    </xf>
    <xf numFmtId="0" fontId="46" fillId="0" borderId="1" xfId="24" applyFont="1" applyBorder="1" applyAlignment="1">
      <alignment horizontal="center" vertical="top"/>
    </xf>
    <xf numFmtId="0" fontId="43" fillId="0" borderId="0" xfId="24" applyFont="1" applyAlignment="1">
      <alignment vertical="top"/>
    </xf>
    <xf numFmtId="0" fontId="17" fillId="0" borderId="0" xfId="6" applyFont="1" applyAlignment="1">
      <alignment vertical="top"/>
    </xf>
    <xf numFmtId="0" fontId="46" fillId="0" borderId="0" xfId="24" applyFont="1" applyBorder="1" applyAlignment="1">
      <alignment vertical="top"/>
    </xf>
    <xf numFmtId="0" fontId="18" fillId="0" borderId="0" xfId="25" applyFont="1"/>
    <xf numFmtId="0" fontId="17" fillId="0" borderId="0" xfId="25" applyFont="1" applyAlignment="1">
      <alignment horizontal="left"/>
    </xf>
    <xf numFmtId="0" fontId="17" fillId="0" borderId="0" xfId="25" applyFont="1" applyAlignment="1">
      <alignment horizontal="center"/>
    </xf>
    <xf numFmtId="0" fontId="18" fillId="0" borderId="0" xfId="25" applyFont="1" applyAlignment="1">
      <alignment horizontal="center"/>
    </xf>
    <xf numFmtId="0" fontId="15" fillId="0" borderId="0" xfId="25" applyFont="1"/>
    <xf numFmtId="0" fontId="17" fillId="12" borderId="1" xfId="25" applyFont="1" applyFill="1" applyBorder="1" applyAlignment="1">
      <alignment horizontal="center" vertical="top" wrapText="1"/>
    </xf>
    <xf numFmtId="0" fontId="17" fillId="7" borderId="2" xfId="25" applyFont="1" applyFill="1" applyBorder="1" applyAlignment="1">
      <alignment horizontal="center" vertical="top" wrapText="1"/>
    </xf>
    <xf numFmtId="0" fontId="17" fillId="7" borderId="3" xfId="25" applyFont="1" applyFill="1" applyBorder="1" applyAlignment="1">
      <alignment horizontal="left" vertical="top" wrapText="1"/>
    </xf>
    <xf numFmtId="0" fontId="17" fillId="7" borderId="1" xfId="25" applyFont="1" applyFill="1" applyBorder="1" applyAlignment="1">
      <alignment horizontal="center" vertical="top" wrapText="1"/>
    </xf>
    <xf numFmtId="190" fontId="17" fillId="7" borderId="1" xfId="25" applyNumberFormat="1" applyFont="1" applyFill="1" applyBorder="1" applyAlignment="1">
      <alignment horizontal="center" vertical="top" wrapText="1"/>
    </xf>
    <xf numFmtId="0" fontId="18" fillId="0" borderId="1" xfId="25" applyFont="1" applyBorder="1"/>
    <xf numFmtId="0" fontId="15" fillId="0" borderId="1" xfId="25" applyFont="1" applyBorder="1"/>
    <xf numFmtId="190" fontId="18" fillId="0" borderId="1" xfId="25" applyNumberFormat="1" applyFont="1" applyBorder="1"/>
    <xf numFmtId="0" fontId="15" fillId="0" borderId="1" xfId="0" applyFont="1" applyBorder="1" applyAlignment="1">
      <alignment vertical="center" wrapText="1"/>
    </xf>
    <xf numFmtId="0" fontId="17" fillId="0" borderId="0" xfId="0" applyFont="1" applyAlignment="1">
      <alignment horizontal="right" indent="7"/>
    </xf>
    <xf numFmtId="0" fontId="17" fillId="0" borderId="0" xfId="0" applyFont="1" applyAlignment="1">
      <alignment vertical="top"/>
    </xf>
    <xf numFmtId="0" fontId="18" fillId="0" borderId="1" xfId="0" applyFont="1" applyBorder="1" applyAlignment="1">
      <alignment horizontal="center" vertical="top" wrapText="1"/>
    </xf>
    <xf numFmtId="0" fontId="18" fillId="0" borderId="1" xfId="0" applyFont="1" applyBorder="1" applyAlignment="1">
      <alignment vertical="top" wrapText="1"/>
    </xf>
    <xf numFmtId="0" fontId="17" fillId="0" borderId="0" xfId="0" applyFont="1" applyAlignment="1">
      <alignment horizontal="justify"/>
    </xf>
    <xf numFmtId="0" fontId="17" fillId="0" borderId="0" xfId="0" applyFont="1" applyAlignment="1">
      <alignment horizontal="left" vertical="top"/>
    </xf>
    <xf numFmtId="0" fontId="47" fillId="0" borderId="0" xfId="0" applyFont="1"/>
    <xf numFmtId="0" fontId="48" fillId="0" borderId="0" xfId="0" applyFont="1" applyFill="1"/>
    <xf numFmtId="0" fontId="16" fillId="0" borderId="5" xfId="0" applyFont="1" applyFill="1" applyBorder="1" applyAlignment="1">
      <alignment horizontal="center" vertical="top"/>
    </xf>
    <xf numFmtId="0" fontId="16" fillId="0" borderId="6" xfId="0" applyFont="1" applyFill="1" applyBorder="1" applyAlignment="1">
      <alignment horizontal="center" vertical="top"/>
    </xf>
    <xf numFmtId="0" fontId="16" fillId="2" borderId="1" xfId="0" applyFont="1" applyFill="1" applyBorder="1" applyAlignment="1">
      <alignment horizontal="center"/>
    </xf>
    <xf numFmtId="0" fontId="16" fillId="2" borderId="2" xfId="0" applyFont="1" applyFill="1" applyBorder="1" applyAlignment="1">
      <alignment horizontal="center"/>
    </xf>
    <xf numFmtId="0" fontId="15" fillId="2" borderId="1" xfId="0" applyFont="1" applyFill="1" applyBorder="1" applyAlignment="1">
      <alignment vertical="top"/>
    </xf>
    <xf numFmtId="0" fontId="47" fillId="0" borderId="0" xfId="0" applyFont="1" applyAlignment="1">
      <alignment vertical="top"/>
    </xf>
    <xf numFmtId="0" fontId="16" fillId="3" borderId="4" xfId="0" applyFont="1" applyFill="1" applyBorder="1" applyAlignment="1">
      <alignment horizontal="center" vertical="top" wrapText="1"/>
    </xf>
    <xf numFmtId="0" fontId="16" fillId="3" borderId="1" xfId="0" applyFont="1" applyFill="1" applyBorder="1" applyAlignment="1">
      <alignment horizontal="center" vertical="top"/>
    </xf>
    <xf numFmtId="0" fontId="15" fillId="3" borderId="1" xfId="0" applyFont="1" applyFill="1" applyBorder="1" applyAlignment="1">
      <alignment vertical="top" wrapText="1"/>
    </xf>
    <xf numFmtId="0" fontId="48" fillId="0" borderId="0" xfId="0" applyFont="1" applyAlignment="1">
      <alignment wrapText="1"/>
    </xf>
    <xf numFmtId="0" fontId="38" fillId="0" borderId="3" xfId="0" applyFont="1" applyBorder="1" applyAlignment="1">
      <alignment horizontal="left" vertical="top" wrapText="1"/>
    </xf>
    <xf numFmtId="0" fontId="18" fillId="0" borderId="1" xfId="0" applyFont="1" applyBorder="1" applyAlignment="1">
      <alignment vertical="top"/>
    </xf>
    <xf numFmtId="0" fontId="48" fillId="0" borderId="0" xfId="0" applyFont="1"/>
    <xf numFmtId="0" fontId="18" fillId="0" borderId="3" xfId="0" applyFont="1" applyBorder="1" applyAlignment="1">
      <alignment horizontal="left" vertical="top" wrapText="1"/>
    </xf>
    <xf numFmtId="0" fontId="18" fillId="0" borderId="3" xfId="0" applyFont="1" applyBorder="1" applyAlignment="1">
      <alignment vertical="top" wrapText="1"/>
    </xf>
    <xf numFmtId="0" fontId="15" fillId="0" borderId="1" xfId="0" applyFont="1" applyBorder="1" applyAlignment="1">
      <alignment vertical="top"/>
    </xf>
    <xf numFmtId="0" fontId="18" fillId="0" borderId="0" xfId="0" applyFont="1" applyFill="1"/>
    <xf numFmtId="0" fontId="17" fillId="0" borderId="5" xfId="0" applyFont="1" applyFill="1" applyBorder="1" applyAlignment="1">
      <alignment horizontal="center" vertical="top"/>
    </xf>
    <xf numFmtId="0" fontId="17" fillId="0" borderId="6" xfId="0" applyFont="1" applyFill="1" applyBorder="1" applyAlignment="1">
      <alignment horizontal="center" vertical="top"/>
    </xf>
    <xf numFmtId="0" fontId="17" fillId="2" borderId="1" xfId="0" applyFont="1" applyFill="1" applyBorder="1" applyAlignment="1">
      <alignment horizontal="center"/>
    </xf>
    <xf numFmtId="0" fontId="17" fillId="2" borderId="2" xfId="0" applyFont="1" applyFill="1" applyBorder="1" applyAlignment="1">
      <alignment horizontal="center"/>
    </xf>
    <xf numFmtId="0" fontId="18" fillId="2" borderId="1" xfId="0" applyFont="1" applyFill="1" applyBorder="1" applyAlignment="1">
      <alignment vertical="top"/>
    </xf>
    <xf numFmtId="0" fontId="18" fillId="0" borderId="0" xfId="0" applyFont="1" applyAlignment="1">
      <alignment vertical="top"/>
    </xf>
    <xf numFmtId="0" fontId="17" fillId="3" borderId="4" xfId="0" applyFont="1" applyFill="1" applyBorder="1" applyAlignment="1">
      <alignment horizontal="center" vertical="top" wrapText="1"/>
    </xf>
    <xf numFmtId="0" fontId="17" fillId="3" borderId="1" xfId="0" applyFont="1" applyFill="1" applyBorder="1" applyAlignment="1">
      <alignment horizontal="center" vertical="top"/>
    </xf>
    <xf numFmtId="0" fontId="18" fillId="3" borderId="1" xfId="0" applyFont="1" applyFill="1" applyBorder="1" applyAlignment="1">
      <alignment vertical="top" wrapText="1"/>
    </xf>
    <xf numFmtId="0" fontId="18" fillId="0" borderId="0" xfId="0" applyFont="1" applyAlignment="1">
      <alignment wrapText="1"/>
    </xf>
    <xf numFmtId="0" fontId="18" fillId="0" borderId="1" xfId="0" applyFont="1" applyBorder="1" applyAlignment="1">
      <alignment horizontal="justify" vertical="top" wrapText="1"/>
    </xf>
    <xf numFmtId="0" fontId="15" fillId="0" borderId="1" xfId="0" applyFont="1" applyBorder="1" applyAlignment="1">
      <alignment horizontal="right" vertical="top" wrapText="1"/>
    </xf>
    <xf numFmtId="0" fontId="49" fillId="0" borderId="1" xfId="0" applyFont="1" applyBorder="1" applyAlignment="1">
      <alignment horizontal="center" vertical="top" wrapText="1"/>
    </xf>
    <xf numFmtId="0" fontId="16" fillId="0" borderId="1" xfId="0" applyFont="1" applyBorder="1" applyAlignment="1">
      <alignment vertical="top" wrapText="1"/>
    </xf>
    <xf numFmtId="0" fontId="17" fillId="0" borderId="0" xfId="0" applyFont="1" applyAlignment="1">
      <alignment horizontal="center" vertical="top"/>
    </xf>
    <xf numFmtId="0" fontId="51" fillId="0" borderId="0" xfId="0" applyFont="1" applyAlignment="1"/>
    <xf numFmtId="0" fontId="16" fillId="0" borderId="7" xfId="0" applyFont="1" applyFill="1" applyBorder="1" applyAlignment="1">
      <alignment vertical="top" wrapText="1"/>
    </xf>
    <xf numFmtId="0" fontId="16" fillId="4" borderId="1" xfId="0" applyFont="1" applyFill="1" applyBorder="1" applyAlignment="1">
      <alignment horizontal="center" wrapText="1"/>
    </xf>
    <xf numFmtId="0" fontId="16" fillId="4" borderId="1" xfId="0" applyFont="1" applyFill="1" applyBorder="1" applyAlignment="1">
      <alignment horizontal="center" vertical="top" wrapText="1"/>
    </xf>
    <xf numFmtId="2" fontId="15" fillId="0" borderId="1" xfId="0" applyNumberFormat="1" applyFont="1" applyBorder="1" applyAlignment="1">
      <alignment horizontal="center" vertical="top" wrapText="1"/>
    </xf>
    <xf numFmtId="0" fontId="15" fillId="0" borderId="1" xfId="0" applyFont="1" applyBorder="1" applyAlignment="1">
      <alignment horizontal="right" vertical="center" wrapText="1"/>
    </xf>
    <xf numFmtId="191" fontId="15" fillId="0" borderId="1" xfId="26" applyNumberFormat="1" applyFont="1" applyBorder="1" applyAlignment="1">
      <alignment horizontal="center" vertical="top" wrapText="1"/>
    </xf>
    <xf numFmtId="0" fontId="5" fillId="0" borderId="0" xfId="0" applyFont="1" applyFill="1" applyBorder="1" applyAlignment="1">
      <alignment vertical="top"/>
    </xf>
    <xf numFmtId="0" fontId="6" fillId="0" borderId="0" xfId="0" applyFont="1" applyAlignment="1">
      <alignment horizontal="center" vertical="top"/>
    </xf>
    <xf numFmtId="0" fontId="7" fillId="0" borderId="0" xfId="0" applyFont="1" applyAlignment="1">
      <alignment vertical="top"/>
    </xf>
    <xf numFmtId="0" fontId="5" fillId="0" borderId="0" xfId="0" applyFont="1" applyAlignment="1">
      <alignment vertical="top"/>
    </xf>
    <xf numFmtId="0" fontId="7" fillId="0" borderId="0" xfId="0" applyFont="1" applyAlignment="1">
      <alignment horizontal="center" vertical="top"/>
    </xf>
    <xf numFmtId="0" fontId="15"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8" fillId="0" borderId="1" xfId="0" applyFont="1" applyBorder="1" applyAlignment="1">
      <alignment horizontal="center" vertical="top" wrapText="1"/>
    </xf>
    <xf numFmtId="2" fontId="8" fillId="0" borderId="1" xfId="0" applyNumberFormat="1" applyFont="1" applyBorder="1" applyAlignment="1">
      <alignment horizontal="center" vertical="top" wrapText="1"/>
    </xf>
    <xf numFmtId="0" fontId="0" fillId="0" borderId="0" xfId="0" applyAlignment="1">
      <alignment horizontal="center"/>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8" fillId="0" borderId="1" xfId="0" applyFont="1" applyBorder="1" applyAlignment="1">
      <alignment horizontal="center" vertical="top" wrapText="1"/>
    </xf>
    <xf numFmtId="0" fontId="50" fillId="0" borderId="1"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15" fillId="0" borderId="1" xfId="0" applyFont="1" applyBorder="1" applyAlignment="1">
      <alignment horizontal="center" vertical="top" wrapText="1"/>
    </xf>
    <xf numFmtId="0" fontId="18" fillId="0" borderId="1" xfId="0" applyFont="1" applyBorder="1" applyAlignment="1">
      <alignment horizontal="center" vertical="top" wrapText="1"/>
    </xf>
    <xf numFmtId="0" fontId="6" fillId="0" borderId="0" xfId="0" applyFont="1" applyAlignment="1"/>
    <xf numFmtId="0" fontId="7" fillId="0" borderId="0" xfId="0" applyFont="1" applyAlignment="1"/>
    <xf numFmtId="0" fontId="15" fillId="0" borderId="1" xfId="0" applyFont="1" applyBorder="1" applyAlignment="1">
      <alignment horizontal="center" vertical="top"/>
    </xf>
    <xf numFmtId="0" fontId="0" fillId="0" borderId="0" xfId="0" applyAlignment="1"/>
    <xf numFmtId="0" fontId="47" fillId="0" borderId="0" xfId="2" applyFont="1"/>
    <xf numFmtId="0" fontId="15" fillId="0" borderId="0" xfId="28" applyFont="1"/>
    <xf numFmtId="0" fontId="15" fillId="0" borderId="0" xfId="28" applyFont="1" applyAlignment="1">
      <alignment horizontal="center"/>
    </xf>
    <xf numFmtId="0" fontId="16" fillId="0" borderId="0" xfId="2" applyFont="1"/>
    <xf numFmtId="0" fontId="15" fillId="0" borderId="0" xfId="2" applyFont="1"/>
    <xf numFmtId="0" fontId="16" fillId="0" borderId="0" xfId="2" applyFont="1" applyAlignment="1"/>
    <xf numFmtId="0" fontId="15" fillId="0" borderId="0" xfId="2" applyFont="1" applyAlignment="1"/>
    <xf numFmtId="0" fontId="18" fillId="0" borderId="0" xfId="2" applyFont="1" applyFill="1"/>
    <xf numFmtId="0" fontId="40" fillId="3" borderId="4" xfId="2" applyFont="1" applyFill="1" applyBorder="1" applyAlignment="1">
      <alignment horizontal="center"/>
    </xf>
    <xf numFmtId="0" fontId="40" fillId="3" borderId="9" xfId="2" applyFont="1" applyFill="1" applyBorder="1" applyAlignment="1">
      <alignment horizontal="center"/>
    </xf>
    <xf numFmtId="49" fontId="40" fillId="3" borderId="9" xfId="2" applyNumberFormat="1" applyFont="1" applyFill="1" applyBorder="1" applyAlignment="1">
      <alignment horizontal="center" vertical="top" wrapText="1"/>
    </xf>
    <xf numFmtId="0" fontId="40" fillId="3" borderId="5" xfId="2" applyFont="1" applyFill="1" applyBorder="1" applyAlignment="1">
      <alignment horizontal="center" vertical="top" wrapText="1"/>
    </xf>
    <xf numFmtId="0" fontId="16" fillId="0" borderId="17" xfId="2" applyFont="1" applyBorder="1" applyAlignment="1">
      <alignment horizontal="left" vertical="top"/>
    </xf>
    <xf numFmtId="0" fontId="52" fillId="0" borderId="17" xfId="2" applyFont="1" applyBorder="1" applyAlignment="1">
      <alignment vertical="top" wrapText="1"/>
    </xf>
    <xf numFmtId="0" fontId="15" fillId="0" borderId="17" xfId="2" applyFont="1" applyBorder="1" applyAlignment="1">
      <alignment horizontal="center" vertical="top" wrapText="1"/>
    </xf>
    <xf numFmtId="0" fontId="52" fillId="0" borderId="17" xfId="2" applyFont="1" applyBorder="1" applyAlignment="1">
      <alignment horizontal="center" vertical="top" wrapText="1"/>
    </xf>
    <xf numFmtId="0" fontId="15" fillId="0" borderId="16" xfId="2" applyFont="1" applyBorder="1" applyAlignment="1">
      <alignment vertical="top" wrapText="1"/>
    </xf>
    <xf numFmtId="0" fontId="52" fillId="0" borderId="15" xfId="2" applyFont="1" applyBorder="1" applyAlignment="1">
      <alignment vertical="top" wrapText="1"/>
    </xf>
    <xf numFmtId="0" fontId="52" fillId="0" borderId="15" xfId="2" applyFont="1" applyBorder="1" applyAlignment="1">
      <alignment horizontal="center" vertical="top" wrapText="1"/>
    </xf>
    <xf numFmtId="0" fontId="15" fillId="0" borderId="15" xfId="2" applyFont="1" applyBorder="1" applyAlignment="1">
      <alignment horizontal="center" vertical="top" wrapText="1"/>
    </xf>
    <xf numFmtId="0" fontId="15" fillId="0" borderId="15" xfId="2" applyFont="1" applyBorder="1" applyAlignment="1">
      <alignment vertical="top" wrapText="1"/>
    </xf>
    <xf numFmtId="0" fontId="47" fillId="0" borderId="14" xfId="2" applyFont="1" applyBorder="1"/>
    <xf numFmtId="0" fontId="47" fillId="0" borderId="14" xfId="2" applyFont="1" applyBorder="1" applyAlignment="1">
      <alignment horizontal="center"/>
    </xf>
    <xf numFmtId="0" fontId="15" fillId="0" borderId="14" xfId="2" applyFont="1" applyBorder="1" applyAlignment="1">
      <alignment horizontal="center"/>
    </xf>
    <xf numFmtId="0" fontId="47" fillId="0" borderId="0" xfId="2" applyFont="1" applyFill="1"/>
    <xf numFmtId="0" fontId="53" fillId="0" borderId="0" xfId="2" applyFont="1"/>
    <xf numFmtId="0" fontId="54" fillId="0" borderId="0" xfId="2" applyFont="1"/>
    <xf numFmtId="0" fontId="7" fillId="0" borderId="7" xfId="0" applyFont="1" applyBorder="1" applyAlignment="1">
      <alignment vertical="top"/>
    </xf>
    <xf numFmtId="0" fontId="18" fillId="0" borderId="1" xfId="0" applyFont="1" applyBorder="1"/>
    <xf numFmtId="0" fontId="18" fillId="0" borderId="1" xfId="0" applyFont="1" applyBorder="1" applyAlignment="1">
      <alignment horizontal="center" vertical="top"/>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8" xfId="0" applyFont="1" applyBorder="1" applyAlignment="1">
      <alignment vertical="top"/>
    </xf>
    <xf numFmtId="0" fontId="18" fillId="13" borderId="1" xfId="0" applyFont="1" applyFill="1" applyBorder="1" applyAlignment="1">
      <alignment horizontal="center" vertical="top"/>
    </xf>
    <xf numFmtId="0" fontId="18" fillId="14" borderId="1" xfId="0" applyFont="1" applyFill="1" applyBorder="1" applyAlignment="1">
      <alignment horizontal="center" vertical="top"/>
    </xf>
    <xf numFmtId="0" fontId="47" fillId="0" borderId="1" xfId="0" applyFont="1" applyBorder="1" applyAlignment="1">
      <alignment vertical="top" wrapText="1"/>
    </xf>
    <xf numFmtId="0" fontId="17" fillId="0" borderId="1" xfId="0" applyFont="1" applyBorder="1" applyAlignment="1">
      <alignment vertical="top" wrapText="1"/>
    </xf>
    <xf numFmtId="0" fontId="18" fillId="0" borderId="6" xfId="0" applyFont="1" applyBorder="1" applyAlignment="1">
      <alignment horizontal="center" vertical="top" wrapText="1"/>
    </xf>
    <xf numFmtId="0" fontId="18" fillId="0" borderId="6" xfId="0" applyFont="1" applyBorder="1" applyAlignment="1">
      <alignment vertical="top" wrapText="1"/>
    </xf>
    <xf numFmtId="0" fontId="18" fillId="0" borderId="5" xfId="0" applyFont="1" applyBorder="1" applyAlignment="1">
      <alignment vertical="top" wrapText="1"/>
    </xf>
    <xf numFmtId="0" fontId="17" fillId="0" borderId="1" xfId="0" applyFont="1" applyBorder="1" applyAlignment="1">
      <alignment horizontal="center" vertical="top" wrapText="1"/>
    </xf>
    <xf numFmtId="0" fontId="15" fillId="0" borderId="1" xfId="0" applyFont="1" applyBorder="1" applyAlignment="1">
      <alignment horizontal="center" vertical="top" wrapText="1"/>
    </xf>
    <xf numFmtId="0" fontId="18" fillId="0" borderId="1" xfId="0" applyFont="1" applyBorder="1" applyAlignment="1">
      <alignment horizontal="center" vertical="top" wrapText="1"/>
    </xf>
    <xf numFmtId="0" fontId="3" fillId="0" borderId="1" xfId="17" applyBorder="1"/>
    <xf numFmtId="0" fontId="15" fillId="0" borderId="14" xfId="2" applyFont="1" applyBorder="1" applyAlignment="1">
      <alignment wrapText="1"/>
    </xf>
    <xf numFmtId="0" fontId="15" fillId="0" borderId="14" xfId="2" applyFont="1" applyBorder="1" applyAlignment="1">
      <alignment horizontal="center" vertical="top" wrapText="1"/>
    </xf>
    <xf numFmtId="0" fontId="0" fillId="0" borderId="1" xfId="0" applyBorder="1"/>
    <xf numFmtId="0" fontId="15" fillId="0" borderId="4" xfId="0" applyFont="1" applyBorder="1" applyAlignment="1">
      <alignment horizontal="center"/>
    </xf>
    <xf numFmtId="0" fontId="15" fillId="0" borderId="5" xfId="0" applyFont="1" applyBorder="1" applyAlignment="1">
      <alignment horizontal="center"/>
    </xf>
    <xf numFmtId="0" fontId="18" fillId="0" borderId="0" xfId="6" applyFont="1" applyBorder="1" applyAlignment="1">
      <alignment vertical="top"/>
    </xf>
    <xf numFmtId="0" fontId="18" fillId="0" borderId="0" xfId="24" applyFont="1" applyBorder="1" applyAlignment="1">
      <alignment vertical="top"/>
    </xf>
    <xf numFmtId="2" fontId="18" fillId="0" borderId="0" xfId="6" applyNumberFormat="1" applyFont="1" applyBorder="1" applyAlignment="1">
      <alignment vertical="top"/>
    </xf>
    <xf numFmtId="2" fontId="18" fillId="0" borderId="0" xfId="25" applyNumberFormat="1" applyFont="1"/>
    <xf numFmtId="0" fontId="18" fillId="0" borderId="0" xfId="25" applyFont="1" applyAlignment="1"/>
    <xf numFmtId="2" fontId="38" fillId="0" borderId="1" xfId="24" applyNumberFormat="1" applyFont="1" applyBorder="1" applyAlignment="1">
      <alignment horizontal="center" vertical="top"/>
    </xf>
    <xf numFmtId="0" fontId="56" fillId="0" borderId="0" xfId="0" applyFont="1" applyAlignment="1">
      <alignment horizontal="center"/>
    </xf>
    <xf numFmtId="0" fontId="57" fillId="0" borderId="0" xfId="0" applyFont="1" applyAlignment="1">
      <alignment horizontal="center"/>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8" fillId="0" borderId="1" xfId="0" applyFont="1" applyBorder="1" applyAlignment="1">
      <alignment horizontal="center" vertical="top" wrapText="1"/>
    </xf>
    <xf numFmtId="0" fontId="58" fillId="0" borderId="1" xfId="0" applyFont="1" applyBorder="1" applyAlignment="1">
      <alignment horizontal="center" vertical="top" wrapText="1"/>
    </xf>
    <xf numFmtId="0" fontId="58" fillId="0" borderId="1" xfId="0" applyFont="1" applyBorder="1" applyAlignment="1">
      <alignment vertical="top" wrapText="1"/>
    </xf>
    <xf numFmtId="0" fontId="58" fillId="0" borderId="1" xfId="0" applyFont="1" applyBorder="1" applyAlignment="1">
      <alignment vertical="top" wrapText="1"/>
    </xf>
    <xf numFmtId="0" fontId="58" fillId="0" borderId="4" xfId="0" applyFont="1" applyBorder="1" applyAlignment="1">
      <alignment horizontal="center" vertical="top" wrapText="1"/>
    </xf>
    <xf numFmtId="0" fontId="58" fillId="0" borderId="5" xfId="0" applyFont="1" applyBorder="1" applyAlignment="1">
      <alignment horizontal="center" vertical="top" wrapText="1"/>
    </xf>
    <xf numFmtId="0" fontId="58" fillId="0" borderId="6" xfId="0" applyFont="1" applyBorder="1" applyAlignment="1">
      <alignment horizontal="center" vertical="top" wrapText="1"/>
    </xf>
    <xf numFmtId="0" fontId="47" fillId="0" borderId="6" xfId="0" applyFont="1" applyBorder="1" applyAlignment="1">
      <alignment vertical="top" wrapText="1"/>
    </xf>
    <xf numFmtId="0" fontId="47" fillId="0" borderId="5" xfId="0" applyFont="1" applyBorder="1" applyAlignment="1">
      <alignment vertical="top" wrapText="1"/>
    </xf>
    <xf numFmtId="2" fontId="58" fillId="0" borderId="1" xfId="0" applyNumberFormat="1" applyFont="1" applyBorder="1" applyAlignment="1">
      <alignment horizontal="center" vertical="top" wrapText="1"/>
    </xf>
    <xf numFmtId="0" fontId="49" fillId="0" borderId="1" xfId="0" applyFont="1" applyBorder="1" applyAlignment="1">
      <alignment vertical="top" wrapText="1"/>
    </xf>
    <xf numFmtId="0" fontId="47" fillId="0" borderId="1" xfId="0" applyFont="1" applyBorder="1"/>
    <xf numFmtId="0" fontId="25" fillId="6" borderId="4" xfId="18" applyFont="1" applyFill="1" applyBorder="1" applyAlignment="1">
      <alignment horizontal="center" vertical="top" wrapText="1"/>
    </xf>
    <xf numFmtId="0" fontId="17" fillId="0" borderId="0" xfId="6" applyFont="1" applyAlignment="1">
      <alignment horizontal="center" vertical="top"/>
    </xf>
    <xf numFmtId="0" fontId="37" fillId="0" borderId="0" xfId="25" applyFont="1" applyAlignment="1">
      <alignment horizontal="center"/>
    </xf>
    <xf numFmtId="0" fontId="55" fillId="0" borderId="0" xfId="0" applyFont="1" applyAlignment="1">
      <alignment horizontal="center"/>
    </xf>
    <xf numFmtId="0" fontId="15" fillId="0" borderId="1" xfId="0" applyFont="1" applyBorder="1" applyAlignment="1">
      <alignment horizontal="center" vertical="top" wrapText="1"/>
    </xf>
    <xf numFmtId="0" fontId="15" fillId="0" borderId="1" xfId="0" applyFont="1" applyBorder="1" applyAlignment="1">
      <alignment vertical="top" wrapText="1"/>
    </xf>
    <xf numFmtId="0" fontId="5" fillId="0" borderId="0" xfId="0" applyFont="1" applyFill="1" applyBorder="1" applyAlignment="1">
      <alignment horizontal="center" vertical="top" wrapText="1"/>
    </xf>
    <xf numFmtId="0" fontId="15" fillId="3" borderId="4" xfId="2" applyFont="1" applyFill="1" applyBorder="1" applyAlignment="1">
      <alignment horizontal="center" vertical="top" wrapText="1"/>
    </xf>
    <xf numFmtId="0" fontId="15" fillId="3" borderId="5" xfId="2" applyFont="1" applyFill="1" applyBorder="1" applyAlignment="1">
      <alignment horizontal="center" vertical="top" wrapText="1"/>
    </xf>
    <xf numFmtId="0" fontId="17" fillId="0" borderId="0" xfId="28" applyFont="1" applyAlignment="1">
      <alignment horizontal="center"/>
    </xf>
    <xf numFmtId="0" fontId="18" fillId="0" borderId="1" xfId="0" applyFont="1" applyBorder="1" applyAlignment="1">
      <alignment horizontal="center" vertical="top" wrapText="1"/>
    </xf>
    <xf numFmtId="0" fontId="5" fillId="0" borderId="0" xfId="0" applyFont="1" applyAlignment="1">
      <alignment horizontal="left" vertical="top"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center" vertical="top"/>
    </xf>
    <xf numFmtId="2" fontId="15" fillId="0" borderId="2" xfId="0" applyNumberFormat="1" applyFont="1" applyBorder="1" applyAlignment="1">
      <alignment horizontal="center" vertical="top" wrapText="1"/>
    </xf>
    <xf numFmtId="2" fontId="15" fillId="0" borderId="3" xfId="0" applyNumberFormat="1" applyFont="1" applyBorder="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25" fillId="6" borderId="1" xfId="18" applyFont="1" applyFill="1" applyBorder="1" applyAlignment="1">
      <alignment horizontal="center" vertical="center" wrapText="1"/>
    </xf>
    <xf numFmtId="0" fontId="25" fillId="6" borderId="1" xfId="18" applyFont="1" applyFill="1" applyBorder="1" applyAlignment="1">
      <alignment horizontal="center" vertical="top" wrapText="1"/>
    </xf>
    <xf numFmtId="0" fontId="25" fillId="6" borderId="4" xfId="18" applyFont="1" applyFill="1" applyBorder="1" applyAlignment="1">
      <alignment horizontal="center" vertical="top" wrapText="1"/>
    </xf>
    <xf numFmtId="0" fontId="25" fillId="6" borderId="5" xfId="18" applyFont="1" applyFill="1" applyBorder="1" applyAlignment="1">
      <alignment horizontal="center" vertical="top" wrapText="1"/>
    </xf>
    <xf numFmtId="0" fontId="25" fillId="6" borderId="2" xfId="18" applyFont="1" applyFill="1" applyBorder="1" applyAlignment="1">
      <alignment horizontal="center" vertical="center" wrapText="1"/>
    </xf>
    <xf numFmtId="0" fontId="25" fillId="6" borderId="8" xfId="18" applyFont="1" applyFill="1" applyBorder="1" applyAlignment="1">
      <alignment horizontal="center" vertical="center" wrapText="1"/>
    </xf>
    <xf numFmtId="0" fontId="25" fillId="6" borderId="3" xfId="18" applyFont="1" applyFill="1" applyBorder="1" applyAlignment="1">
      <alignment horizontal="center" vertical="center" wrapText="1"/>
    </xf>
    <xf numFmtId="0" fontId="30" fillId="0" borderId="0" xfId="18" applyFont="1" applyFill="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5" fillId="0" borderId="2" xfId="0" applyFont="1" applyBorder="1" applyAlignment="1">
      <alignment vertical="top"/>
    </xf>
    <xf numFmtId="0" fontId="15" fillId="0" borderId="3" xfId="0" applyFont="1" applyBorder="1" applyAlignment="1">
      <alignment vertical="top"/>
    </xf>
    <xf numFmtId="0" fontId="17" fillId="0" borderId="0" xfId="0" applyFont="1" applyAlignment="1">
      <alignment horizontal="center" vertical="top"/>
    </xf>
    <xf numFmtId="0" fontId="58" fillId="0" borderId="1" xfId="0" applyFont="1" applyBorder="1" applyAlignment="1">
      <alignment vertical="top" wrapText="1"/>
    </xf>
    <xf numFmtId="0" fontId="58" fillId="0" borderId="1" xfId="0" applyFont="1" applyBorder="1" applyAlignment="1">
      <alignment horizontal="center" vertical="top" wrapText="1"/>
    </xf>
    <xf numFmtId="0" fontId="37" fillId="0" borderId="0" xfId="6" applyFont="1" applyAlignment="1">
      <alignment horizontal="center" vertical="top"/>
    </xf>
    <xf numFmtId="0" fontId="17" fillId="0" borderId="0" xfId="6" applyFont="1" applyAlignment="1">
      <alignment horizontal="center" vertical="top"/>
    </xf>
    <xf numFmtId="0" fontId="43" fillId="0" borderId="0" xfId="24" applyFont="1" applyAlignment="1">
      <alignment horizontal="left" vertical="top" wrapText="1"/>
    </xf>
    <xf numFmtId="0" fontId="43" fillId="0" borderId="0" xfId="24" applyFont="1" applyBorder="1" applyAlignment="1">
      <alignment horizontal="left" vertical="top" wrapText="1"/>
    </xf>
    <xf numFmtId="0" fontId="37" fillId="0" borderId="0" xfId="6" applyFont="1" applyAlignment="1">
      <alignment horizontal="center"/>
    </xf>
    <xf numFmtId="0" fontId="41" fillId="11" borderId="4" xfId="24" applyFont="1" applyFill="1" applyBorder="1" applyAlignment="1">
      <alignment horizontal="center" vertical="top"/>
    </xf>
    <xf numFmtId="0" fontId="41" fillId="11" borderId="5" xfId="24" applyFont="1" applyFill="1" applyBorder="1" applyAlignment="1">
      <alignment horizontal="center" vertical="top"/>
    </xf>
    <xf numFmtId="0" fontId="41" fillId="11" borderId="4" xfId="24" applyFont="1" applyFill="1" applyBorder="1" applyAlignment="1">
      <alignment horizontal="center" vertical="top" wrapText="1"/>
    </xf>
    <xf numFmtId="0" fontId="41" fillId="11" borderId="5" xfId="24" applyFont="1" applyFill="1" applyBorder="1" applyAlignment="1">
      <alignment horizontal="center" vertical="top" wrapText="1"/>
    </xf>
    <xf numFmtId="0" fontId="41" fillId="11" borderId="2" xfId="24" applyFont="1" applyFill="1" applyBorder="1" applyAlignment="1">
      <alignment horizontal="center" vertical="top" wrapText="1"/>
    </xf>
    <xf numFmtId="0" fontId="41" fillId="11" borderId="3" xfId="24" applyFont="1" applyFill="1" applyBorder="1" applyAlignment="1">
      <alignment horizontal="center" vertical="top" wrapText="1"/>
    </xf>
    <xf numFmtId="0" fontId="15" fillId="0" borderId="1" xfId="0" applyFont="1" applyBorder="1" applyAlignment="1">
      <alignment horizontal="justify" vertical="top" wrapText="1"/>
    </xf>
    <xf numFmtId="0" fontId="37" fillId="0" borderId="0" xfId="25" applyFont="1" applyAlignment="1">
      <alignment horizontal="center"/>
    </xf>
    <xf numFmtId="0" fontId="5" fillId="0" borderId="1" xfId="0" applyFont="1" applyFill="1" applyBorder="1" applyAlignment="1">
      <alignment horizontal="center" vertical="top" wrapText="1"/>
    </xf>
    <xf numFmtId="0" fontId="8" fillId="0" borderId="2" xfId="0" applyFont="1" applyFill="1" applyBorder="1" applyAlignment="1">
      <alignment horizontal="center" vertical="top"/>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8" fillId="0" borderId="6" xfId="0" applyFont="1" applyFill="1" applyBorder="1" applyAlignment="1">
      <alignment horizontal="center" vertical="top"/>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xf>
    <xf numFmtId="0" fontId="17" fillId="0" borderId="3" xfId="0" applyFont="1" applyFill="1" applyBorder="1" applyAlignment="1">
      <alignment horizontal="center" vertical="top"/>
    </xf>
    <xf numFmtId="0" fontId="17" fillId="0" borderId="4" xfId="0" applyFont="1" applyFill="1" applyBorder="1" applyAlignment="1">
      <alignment horizontal="center" vertical="top"/>
    </xf>
    <xf numFmtId="0" fontId="17" fillId="0" borderId="6" xfId="0" applyFont="1" applyFill="1" applyBorder="1" applyAlignment="1">
      <alignment horizontal="center" vertical="top"/>
    </xf>
    <xf numFmtId="0" fontId="16" fillId="0" borderId="1" xfId="0" applyFont="1" applyBorder="1" applyAlignment="1">
      <alignment horizontal="center" vertical="top" wrapText="1"/>
    </xf>
    <xf numFmtId="0" fontId="50" fillId="0" borderId="1" xfId="0"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16" fillId="0" borderId="2" xfId="0" applyFont="1" applyFill="1" applyBorder="1" applyAlignment="1">
      <alignment horizontal="center" vertical="top"/>
    </xf>
    <xf numFmtId="0" fontId="16" fillId="0" borderId="3" xfId="0" applyFont="1" applyFill="1" applyBorder="1" applyAlignment="1">
      <alignment horizontal="center" vertical="top"/>
    </xf>
    <xf numFmtId="0" fontId="16" fillId="0" borderId="4" xfId="0" applyFont="1" applyFill="1" applyBorder="1" applyAlignment="1">
      <alignment horizontal="center" vertical="top"/>
    </xf>
    <xf numFmtId="0" fontId="16" fillId="0" borderId="6" xfId="0" applyFont="1" applyFill="1" applyBorder="1" applyAlignment="1">
      <alignment horizontal="center" vertical="top"/>
    </xf>
    <xf numFmtId="0" fontId="18" fillId="13" borderId="4" xfId="0" applyFont="1" applyFill="1" applyBorder="1" applyAlignment="1">
      <alignment horizontal="center" vertical="top"/>
    </xf>
    <xf numFmtId="0" fontId="18" fillId="13" borderId="5" xfId="0" applyFont="1" applyFill="1" applyBorder="1" applyAlignment="1">
      <alignment horizontal="center" vertical="top"/>
    </xf>
    <xf numFmtId="0" fontId="18" fillId="14" borderId="2" xfId="0" applyFont="1" applyFill="1" applyBorder="1" applyAlignment="1">
      <alignment horizontal="center" vertical="top"/>
    </xf>
    <xf numFmtId="0" fontId="18" fillId="14" borderId="8" xfId="0" applyFont="1" applyFill="1" applyBorder="1" applyAlignment="1">
      <alignment horizontal="center" vertical="top"/>
    </xf>
    <xf numFmtId="0" fontId="18" fillId="14" borderId="3" xfId="0" applyFont="1" applyFill="1" applyBorder="1" applyAlignment="1">
      <alignment horizontal="center" vertical="top"/>
    </xf>
    <xf numFmtId="0" fontId="18" fillId="14" borderId="4" xfId="0" applyFont="1" applyFill="1" applyBorder="1" applyAlignment="1">
      <alignment horizontal="center" vertical="top"/>
    </xf>
    <xf numFmtId="0" fontId="18" fillId="14" borderId="5" xfId="0" applyFont="1" applyFill="1" applyBorder="1" applyAlignment="1">
      <alignment horizontal="center" vertical="top"/>
    </xf>
    <xf numFmtId="0" fontId="18" fillId="14" borderId="4" xfId="0" applyFont="1" applyFill="1" applyBorder="1" applyAlignment="1">
      <alignment horizontal="center" vertical="top" wrapText="1"/>
    </xf>
    <xf numFmtId="0" fontId="18" fillId="14" borderId="5" xfId="0" applyFont="1" applyFill="1" applyBorder="1" applyAlignment="1">
      <alignment horizontal="center" vertical="top" wrapText="1"/>
    </xf>
    <xf numFmtId="0" fontId="18" fillId="13" borderId="4" xfId="0" applyFont="1" applyFill="1" applyBorder="1" applyAlignment="1">
      <alignment horizontal="center" vertical="top" wrapText="1"/>
    </xf>
    <xf numFmtId="0" fontId="18" fillId="13" borderId="5" xfId="0" applyFont="1" applyFill="1" applyBorder="1" applyAlignment="1">
      <alignment horizontal="center" vertical="top" wrapText="1"/>
    </xf>
    <xf numFmtId="0" fontId="18" fillId="13" borderId="2" xfId="0" applyFont="1" applyFill="1" applyBorder="1" applyAlignment="1">
      <alignment horizontal="center" vertical="top"/>
    </xf>
    <xf numFmtId="0" fontId="18" fillId="13" borderId="8" xfId="0" applyFont="1" applyFill="1" applyBorder="1" applyAlignment="1">
      <alignment horizontal="center" vertical="top"/>
    </xf>
    <xf numFmtId="0" fontId="18" fillId="13" borderId="3" xfId="0" applyFont="1" applyFill="1" applyBorder="1" applyAlignment="1">
      <alignment horizontal="center" vertical="top"/>
    </xf>
    <xf numFmtId="2" fontId="18" fillId="0" borderId="0" xfId="29" applyNumberFormat="1" applyFont="1" applyBorder="1" applyAlignment="1">
      <alignment horizontal="center" vertical="top"/>
    </xf>
    <xf numFmtId="0" fontId="18" fillId="0" borderId="0" xfId="29" applyFont="1" applyBorder="1" applyAlignment="1">
      <alignment vertical="top"/>
    </xf>
    <xf numFmtId="0" fontId="59" fillId="0" borderId="0" xfId="18" applyFont="1" applyFill="1" applyBorder="1" applyAlignment="1">
      <alignment horizontal="center" vertical="top" wrapText="1"/>
    </xf>
    <xf numFmtId="0" fontId="17" fillId="0" borderId="0" xfId="18" applyFont="1" applyFill="1" applyBorder="1" applyAlignment="1">
      <alignment horizontal="center" vertical="top" wrapText="1"/>
    </xf>
    <xf numFmtId="0" fontId="18" fillId="0" borderId="0" xfId="18" applyFont="1" applyBorder="1"/>
    <xf numFmtId="0" fontId="16" fillId="0" borderId="0" xfId="18" applyFont="1" applyFill="1" applyBorder="1" applyAlignment="1">
      <alignment horizontal="center" vertical="top" wrapText="1"/>
    </xf>
    <xf numFmtId="0" fontId="17" fillId="0" borderId="0" xfId="18" applyFont="1" applyFill="1" applyBorder="1" applyAlignment="1">
      <alignment horizontal="left" vertical="top"/>
    </xf>
    <xf numFmtId="0" fontId="18" fillId="0" borderId="0" xfId="18" applyFont="1" applyFill="1" applyBorder="1" applyAlignment="1">
      <alignment horizontal="left" vertical="top" wrapText="1"/>
    </xf>
    <xf numFmtId="0" fontId="18" fillId="0" borderId="0" xfId="18" applyFont="1" applyFill="1" applyBorder="1" applyAlignment="1">
      <alignment horizontal="center" vertical="top" wrapText="1"/>
    </xf>
    <xf numFmtId="187" fontId="17" fillId="0" borderId="0" xfId="18" applyNumberFormat="1" applyFont="1" applyFill="1" applyBorder="1" applyAlignment="1">
      <alignment horizontal="center" vertical="top" wrapText="1"/>
    </xf>
    <xf numFmtId="188" fontId="17" fillId="0" borderId="0" xfId="18" applyNumberFormat="1" applyFont="1" applyFill="1" applyBorder="1" applyAlignment="1">
      <alignment horizontal="center" vertical="top" wrapText="1"/>
    </xf>
    <xf numFmtId="0" fontId="16" fillId="0" borderId="0" xfId="18" applyFont="1"/>
    <xf numFmtId="0" fontId="15" fillId="0" borderId="0" xfId="18" applyFont="1"/>
    <xf numFmtId="0" fontId="15" fillId="5" borderId="0" xfId="18" applyFont="1" applyFill="1" applyAlignment="1"/>
    <xf numFmtId="0" fontId="15" fillId="0" borderId="0" xfId="18" applyFont="1" applyBorder="1"/>
    <xf numFmtId="0" fontId="60" fillId="6" borderId="1" xfId="18" applyFont="1" applyFill="1" applyBorder="1" applyAlignment="1">
      <alignment horizontal="center" vertical="top" wrapText="1"/>
    </xf>
    <xf numFmtId="0" fontId="60" fillId="6" borderId="4" xfId="18" applyFont="1" applyFill="1" applyBorder="1" applyAlignment="1">
      <alignment horizontal="center" vertical="top" wrapText="1"/>
    </xf>
    <xf numFmtId="0" fontId="60" fillId="6" borderId="2" xfId="18" applyFont="1" applyFill="1" applyBorder="1" applyAlignment="1">
      <alignment horizontal="center" vertical="center" wrapText="1"/>
    </xf>
    <xf numFmtId="0" fontId="60" fillId="6" borderId="8" xfId="18" applyFont="1" applyFill="1" applyBorder="1" applyAlignment="1">
      <alignment horizontal="center" vertical="center" wrapText="1"/>
    </xf>
    <xf numFmtId="0" fontId="60" fillId="6" borderId="3" xfId="18" applyFont="1" applyFill="1" applyBorder="1" applyAlignment="1">
      <alignment horizontal="center" vertical="center" wrapText="1"/>
    </xf>
    <xf numFmtId="0" fontId="60" fillId="6" borderId="1" xfId="18" applyFont="1" applyFill="1" applyBorder="1" applyAlignment="1">
      <alignment horizontal="center" vertical="center" wrapText="1"/>
    </xf>
    <xf numFmtId="0" fontId="40" fillId="0" borderId="0" xfId="18" applyFont="1" applyBorder="1"/>
    <xf numFmtId="0" fontId="60" fillId="6" borderId="5" xfId="18" applyFont="1" applyFill="1" applyBorder="1" applyAlignment="1">
      <alignment horizontal="center" vertical="top" wrapText="1"/>
    </xf>
    <xf numFmtId="0" fontId="60" fillId="6" borderId="4" xfId="18" applyFont="1" applyFill="1" applyBorder="1" applyAlignment="1">
      <alignment horizontal="center" vertical="top" wrapText="1"/>
    </xf>
    <xf numFmtId="0" fontId="18" fillId="0" borderId="0" xfId="18" applyFont="1" applyBorder="1" applyAlignment="1">
      <alignment horizontal="center" vertical="top" wrapText="1"/>
    </xf>
    <xf numFmtId="0" fontId="18" fillId="0" borderId="0" xfId="18" applyFont="1" applyBorder="1" applyAlignment="1">
      <alignment vertical="top"/>
    </xf>
    <xf numFmtId="0" fontId="40" fillId="0" borderId="0" xfId="18" applyFont="1" applyBorder="1" applyAlignment="1">
      <alignment vertical="top"/>
    </xf>
    <xf numFmtId="0" fontId="60" fillId="7" borderId="9" xfId="18" applyFont="1" applyFill="1" applyBorder="1" applyAlignment="1">
      <alignment horizontal="center" vertical="top" wrapText="1"/>
    </xf>
    <xf numFmtId="0" fontId="60" fillId="7" borderId="10" xfId="18" applyFont="1" applyFill="1" applyBorder="1" applyAlignment="1">
      <alignment horizontal="left" vertical="top" wrapText="1"/>
    </xf>
    <xf numFmtId="0" fontId="60" fillId="7" borderId="1" xfId="18" applyFont="1" applyFill="1" applyBorder="1" applyAlignment="1">
      <alignment horizontal="center" vertical="top" wrapText="1"/>
    </xf>
    <xf numFmtId="0" fontId="60" fillId="7" borderId="2" xfId="18" applyFont="1" applyFill="1" applyBorder="1" applyAlignment="1">
      <alignment horizontal="center" vertical="top" wrapText="1"/>
    </xf>
    <xf numFmtId="187" fontId="60" fillId="7" borderId="1" xfId="18" applyNumberFormat="1" applyFont="1" applyFill="1" applyBorder="1" applyAlignment="1">
      <alignment horizontal="center" vertical="center" wrapText="1"/>
    </xf>
    <xf numFmtId="2" fontId="18" fillId="0" borderId="0" xfId="18" applyNumberFormat="1" applyFont="1" applyAlignment="1">
      <alignment horizontal="center" vertical="top"/>
    </xf>
    <xf numFmtId="0" fontId="18" fillId="0" borderId="0" xfId="18" applyFont="1" applyAlignment="1">
      <alignment vertical="top"/>
    </xf>
    <xf numFmtId="0" fontId="60" fillId="8" borderId="2" xfId="18" applyFont="1" applyFill="1" applyBorder="1" applyAlignment="1">
      <alignment horizontal="center" vertical="top" wrapText="1"/>
    </xf>
    <xf numFmtId="0" fontId="60" fillId="8" borderId="8" xfId="18" applyFont="1" applyFill="1" applyBorder="1" applyAlignment="1">
      <alignment horizontal="left" vertical="top" wrapText="1"/>
    </xf>
    <xf numFmtId="0" fontId="60" fillId="8" borderId="8" xfId="18" applyFont="1" applyFill="1" applyBorder="1" applyAlignment="1">
      <alignment horizontal="center" vertical="top" wrapText="1"/>
    </xf>
    <xf numFmtId="0" fontId="60" fillId="8" borderId="1" xfId="18" applyFont="1" applyFill="1" applyBorder="1" applyAlignment="1">
      <alignment horizontal="center" vertical="center" wrapText="1"/>
    </xf>
    <xf numFmtId="0" fontId="18" fillId="0" borderId="0" xfId="18" applyFont="1" applyAlignment="1">
      <alignment horizontal="center" vertical="top"/>
    </xf>
    <xf numFmtId="0" fontId="15" fillId="0" borderId="1" xfId="18" applyFont="1" applyFill="1" applyBorder="1" applyAlignment="1">
      <alignment horizontal="center" vertical="top"/>
    </xf>
    <xf numFmtId="0" fontId="16" fillId="0" borderId="1" xfId="18" applyFont="1" applyFill="1" applyBorder="1" applyAlignment="1">
      <alignment horizontal="center" vertical="top" wrapText="1"/>
    </xf>
    <xf numFmtId="0" fontId="15" fillId="0" borderId="1" xfId="18" applyFont="1" applyFill="1" applyBorder="1" applyAlignment="1">
      <alignment horizontal="left" vertical="top" wrapText="1"/>
    </xf>
    <xf numFmtId="0" fontId="15" fillId="0" borderId="1" xfId="18" applyFont="1" applyFill="1" applyBorder="1"/>
    <xf numFmtId="0" fontId="15" fillId="0" borderId="1" xfId="18" applyFont="1" applyFill="1" applyBorder="1" applyAlignment="1">
      <alignment horizontal="center" vertical="top" wrapText="1"/>
    </xf>
    <xf numFmtId="2" fontId="15" fillId="0" borderId="1" xfId="18" applyNumberFormat="1" applyFont="1" applyFill="1" applyBorder="1" applyAlignment="1">
      <alignment horizontal="center" vertical="top" wrapText="1"/>
    </xf>
    <xf numFmtId="0" fontId="15" fillId="0" borderId="0" xfId="18" applyFont="1" applyFill="1" applyBorder="1"/>
    <xf numFmtId="0" fontId="15" fillId="0" borderId="1" xfId="18" applyFont="1" applyBorder="1" applyAlignment="1">
      <alignment horizontal="center" vertical="top" wrapText="1"/>
    </xf>
    <xf numFmtId="0" fontId="61" fillId="0" borderId="1" xfId="18" applyFont="1" applyBorder="1" applyAlignment="1">
      <alignment vertical="top" wrapText="1"/>
    </xf>
    <xf numFmtId="0" fontId="61" fillId="0" borderId="1" xfId="18" applyFont="1" applyBorder="1" applyAlignment="1">
      <alignment horizontal="center" vertical="top" wrapText="1"/>
    </xf>
    <xf numFmtId="0" fontId="15" fillId="0" borderId="1" xfId="18" applyFont="1" applyBorder="1" applyAlignment="1">
      <alignment vertical="top" wrapText="1"/>
    </xf>
    <xf numFmtId="49" fontId="61" fillId="0" borderId="1" xfId="18" applyNumberFormat="1" applyFont="1" applyFill="1" applyBorder="1" applyAlignment="1">
      <alignment horizontal="center" vertical="top" wrapText="1"/>
    </xf>
    <xf numFmtId="0" fontId="15" fillId="0" borderId="0" xfId="18" applyFont="1" applyBorder="1" applyAlignment="1">
      <alignment vertical="top" wrapText="1"/>
    </xf>
    <xf numFmtId="0" fontId="61" fillId="0" borderId="0" xfId="18" applyFont="1" applyBorder="1" applyAlignment="1">
      <alignment vertical="top" wrapText="1"/>
    </xf>
    <xf numFmtId="0" fontId="61" fillId="0" borderId="0" xfId="18" applyFont="1" applyBorder="1" applyAlignment="1">
      <alignment horizontal="center" vertical="top" wrapText="1"/>
    </xf>
    <xf numFmtId="49" fontId="61" fillId="0" borderId="0" xfId="18" applyNumberFormat="1" applyFont="1" applyFill="1" applyBorder="1" applyAlignment="1">
      <alignment horizontal="center" vertical="top" wrapText="1"/>
    </xf>
    <xf numFmtId="0" fontId="15" fillId="0" borderId="0" xfId="18" applyFont="1" applyFill="1" applyBorder="1" applyAlignment="1">
      <alignment horizontal="center" vertical="top" wrapText="1"/>
    </xf>
    <xf numFmtId="0" fontId="15" fillId="0" borderId="0" xfId="18" applyFont="1" applyFill="1" applyBorder="1" applyAlignment="1">
      <alignment horizontal="left" vertical="top" wrapText="1"/>
    </xf>
    <xf numFmtId="2" fontId="15" fillId="0" borderId="0" xfId="18" applyNumberFormat="1" applyFont="1" applyFill="1" applyBorder="1" applyAlignment="1">
      <alignment horizontal="center" vertical="top" wrapText="1"/>
    </xf>
    <xf numFmtId="0" fontId="16" fillId="0" borderId="0" xfId="18" applyFont="1" applyFill="1" applyBorder="1" applyAlignment="1">
      <alignment horizontal="left" vertical="top"/>
    </xf>
    <xf numFmtId="0" fontId="16" fillId="0" borderId="0" xfId="18" applyFont="1" applyBorder="1" applyAlignment="1">
      <alignment vertical="top" wrapText="1"/>
    </xf>
    <xf numFmtId="0" fontId="18" fillId="0" borderId="0" xfId="18" applyFont="1" applyBorder="1" applyAlignment="1">
      <alignment vertical="top" wrapText="1"/>
    </xf>
    <xf numFmtId="0" fontId="15" fillId="0" borderId="0" xfId="18" applyFont="1" applyFill="1" applyBorder="1" applyAlignment="1">
      <alignment vertical="top" wrapText="1"/>
    </xf>
    <xf numFmtId="0" fontId="18" fillId="0" borderId="0" xfId="18" applyFont="1" applyAlignment="1">
      <alignment horizontal="left"/>
    </xf>
    <xf numFmtId="0" fontId="54" fillId="0" borderId="0" xfId="18" applyFont="1" applyAlignment="1">
      <alignment horizontal="left"/>
    </xf>
    <xf numFmtId="0" fontId="15" fillId="0" borderId="0" xfId="18" applyFont="1" applyAlignment="1">
      <alignment horizontal="center"/>
    </xf>
    <xf numFmtId="0" fontId="62" fillId="0" borderId="0" xfId="18" applyFont="1" applyAlignment="1">
      <alignment horizontal="right"/>
    </xf>
    <xf numFmtId="0" fontId="17" fillId="0" borderId="0" xfId="18" applyFont="1"/>
    <xf numFmtId="0" fontId="60" fillId="0" borderId="0" xfId="18" applyFont="1"/>
    <xf numFmtId="0" fontId="60" fillId="0" borderId="0" xfId="18" applyFont="1" applyAlignment="1"/>
    <xf numFmtId="0" fontId="60" fillId="0" borderId="0" xfId="18" applyFont="1" applyBorder="1"/>
    <xf numFmtId="0" fontId="18" fillId="0" borderId="0" xfId="18" applyFont="1" applyAlignment="1"/>
    <xf numFmtId="0" fontId="40" fillId="0" borderId="0" xfId="18" applyFont="1" applyAlignment="1"/>
    <xf numFmtId="0" fontId="40" fillId="0" borderId="0" xfId="18" applyFont="1"/>
    <xf numFmtId="0" fontId="40" fillId="0" borderId="0" xfId="18" applyFont="1" applyAlignment="1">
      <alignment vertical="top" wrapText="1"/>
    </xf>
    <xf numFmtId="0" fontId="18" fillId="0" borderId="0" xfId="18" applyFont="1" applyAlignment="1">
      <alignment horizontal="center"/>
    </xf>
    <xf numFmtId="0" fontId="63" fillId="0" borderId="0" xfId="18" applyFont="1" applyFill="1"/>
    <xf numFmtId="0" fontId="64" fillId="0" borderId="0" xfId="18" applyFont="1"/>
    <xf numFmtId="0" fontId="38" fillId="0" borderId="1" xfId="24" applyNumberFormat="1" applyFont="1" applyBorder="1" applyAlignment="1" applyProtection="1">
      <alignment vertical="top" wrapText="1"/>
      <protection locked="0"/>
    </xf>
    <xf numFmtId="0" fontId="22" fillId="0" borderId="0" xfId="18" applyFont="1" applyBorder="1" applyAlignment="1">
      <alignment vertical="top"/>
    </xf>
    <xf numFmtId="0" fontId="18" fillId="0" borderId="0" xfId="24" applyFont="1" applyBorder="1" applyAlignment="1">
      <alignment vertical="top" wrapText="1"/>
    </xf>
    <xf numFmtId="2" fontId="17" fillId="7" borderId="1" xfId="25" applyNumberFormat="1" applyFont="1" applyFill="1" applyBorder="1" applyAlignment="1">
      <alignment horizontal="center" vertical="top" wrapText="1"/>
    </xf>
    <xf numFmtId="2" fontId="15" fillId="0" borderId="1" xfId="25" applyNumberFormat="1" applyFont="1" applyBorder="1"/>
    <xf numFmtId="0" fontId="15" fillId="0" borderId="1" xfId="25" applyFont="1" applyBorder="1" applyAlignment="1">
      <alignment wrapText="1"/>
    </xf>
  </cellXfs>
  <cellStyles count="30">
    <cellStyle name="Comma" xfId="26" builtinId="3"/>
    <cellStyle name="Comma 2" xfId="1"/>
    <cellStyle name="Comma 2 2" xfId="19"/>
    <cellStyle name="Hyperlink 2" xfId="20"/>
    <cellStyle name="Normal" xfId="0" builtinId="0"/>
    <cellStyle name="Normal 2" xfId="2"/>
    <cellStyle name="Normal 2 2" xfId="24"/>
    <cellStyle name="Normal 2 3" xfId="25"/>
    <cellStyle name="Normal 3" xfId="3"/>
    <cellStyle name="Normal 3 2" xfId="4"/>
    <cellStyle name="Normal 4" xfId="5"/>
    <cellStyle name="Normal 5" xfId="6"/>
    <cellStyle name="Normal 6" xfId="7"/>
    <cellStyle name="Normal 7" xfId="15"/>
    <cellStyle name="Normal 8" xfId="17"/>
    <cellStyle name="Normal 8 2" xfId="27"/>
    <cellStyle name="Normal 8 3" xfId="29"/>
    <cellStyle name="Normal_รายชื่ออาจารย์ทั้งหมด" xfId="28"/>
    <cellStyle name="เครื่องหมายจุลภาค 2" xfId="8"/>
    <cellStyle name="เครื่องหมายจุลภาค 2 2" xfId="21"/>
    <cellStyle name="เครื่องหมายจุลภาค 3" xfId="9"/>
    <cellStyle name="เครื่องหมายจุลภาค_มาตรฐาน 7 ย่อ" xfId="10"/>
    <cellStyle name="ปกติ 2" xfId="11"/>
    <cellStyle name="ปกติ 2 2" xfId="12"/>
    <cellStyle name="ปกติ 3" xfId="13"/>
    <cellStyle name="ปกติ 3 2" xfId="18"/>
    <cellStyle name="ปกติ 4" xfId="14"/>
    <cellStyle name="ปกติ 4 2" xfId="22"/>
    <cellStyle name="ปกติ 5" xfId="16"/>
    <cellStyle name="ปกติ_Elements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6.w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9.wmf"/><Relationship Id="rId1" Type="http://schemas.openxmlformats.org/officeDocument/2006/relationships/image" Target="../media/image8.w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9.wmf"/><Relationship Id="rId1" Type="http://schemas.openxmlformats.org/officeDocument/2006/relationships/image" Target="../media/image8.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R%20&#3588;&#3603;&#3632;%202554/&#3649;&#3610;&#3610;&#3648;&#3585;&#3655;&#3610;&#3586;&#3657;&#3629;&#3617;&#3641;&#3621;&#3604;&#3636;&#3610;/&#3649;&#3585;&#3657;&#3652;&#3586;&#3649;&#3610;&#3610;&#3648;&#3585;&#3655;&#3610;&#3586;&#3657;&#3629;&#3617;&#3641;&#3621;&#3604;&#3636;&#36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R%20&#3588;&#3603;&#3632;%202554/&#3649;&#3610;&#3610;&#3648;&#3585;&#3655;&#3610;&#3586;&#3657;&#3629;&#3617;&#3641;&#3621;&#3604;&#3636;&#3610;/&#3588;&#3603;&#3632;&#3623;&#3636;&#3594;&#3634;/&#3649;&#3610;&#3610;&#3648;&#3585;&#3655;&#3610;&#3586;&#3657;&#3629;&#3617;&#3641;&#3621;&#3604;&#3636;&#3610;/&#3649;&#3610;&#3610;&#3648;&#3585;&#3655;&#3610;&#3586;&#3657;&#3629;&#3617;&#3641;&#3621;&#3604;&#3636;&#3610;&#3629;&#3591;&#3588;&#3660;&#3611;&#3619;&#3632;&#3585;&#3629;&#3610;&#3607;&#3637;&#3656;%204%20(&#3588;&#3603;&#36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R%20&#3588;&#3603;&#3632;%202554/&#3649;&#3610;&#3610;&#3648;&#3585;&#3655;&#3610;&#3586;&#3657;&#3629;&#3617;&#3641;&#3621;&#3604;&#3636;&#3610;/&#3649;&#3610;&#3610;&#3648;&#3585;&#3655;&#3610;&#3586;&#3657;&#3629;&#3617;&#3641;&#3621;&#3604;&#3636;&#3610;&#3629;&#3591;&#3588;&#3660;&#3611;&#3619;&#3632;&#3585;&#3629;&#3610;&#3607;&#3637;&#3656;%204%20(&#3588;&#3603;&#363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5;&#3633;&#3623;&#3610;&#3656;&#3591;&#3594;&#3637;&#3657;&#3585;&#3634;&#3619;&#3611;&#3619;&#3632;&#3648;&#3617;&#3636;&#3609;&#3631;%20&#3611;&#3637;&#3585;&#3634;&#3619;&#3624;&#3638;&#3585;&#3625;&#3634;%202554/&#3649;&#3610;&#3610;&#3619;&#3634;&#3618;&#3591;&#3634;&#3609;&#3649;&#3621;&#3632;&#3649;&#3610;&#3610;&#3648;&#3585;&#3655;&#3610;&#3586;&#3657;&#3629;&#3617;&#3641;&#3621;&#3604;&#3636;&#3610;%20&#3611;&#3637;&#3585;&#3634;&#3619;&#3624;&#3638;&#3585;&#3625;&#3634;%202554/&#3588;&#3603;&#3632;&#3623;&#3636;&#3594;&#3634;/&#3649;&#3610;&#3610;&#3648;&#3585;&#3655;&#3610;&#3586;&#3657;&#3629;&#3617;&#3641;&#3621;&#3604;&#3636;&#3610;/&#3649;&#3585;&#3657;&#3652;&#3586;&#3649;&#3610;&#3610;&#3648;&#3585;&#3655;&#3610;&#3586;&#3657;&#3629;&#3617;&#3641;&#3621;&#3604;&#3636;&#36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49;&#3610;&#3610;&#3648;&#3585;&#3655;&#3610;&#3586;&#3657;&#3629;&#3617;&#3641;&#3621;&#3604;&#3636;&#3610;&#3629;&#3591;&#3588;&#3660;&#3611;&#3619;&#3632;&#3585;&#3629;&#3610;&#3607;&#3637;&#3656;%202%20(&#3588;&#3603;&#3632;&#3649;&#3621;&#3632;&#3616;&#3634;&#3588;&#3623;&#3636;&#3594;&#363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49;&#3610;&#3610;&#3648;&#3585;&#3655;&#3610;&#3586;&#3657;&#3629;&#3617;&#3641;&#3621;&#3604;&#3636;&#3610;&#3629;&#3591;&#3588;&#3660;&#3611;&#3619;&#3632;&#3585;&#3629;&#3610;&#3607;&#3637;&#3656;%204%20(&#3588;&#3603;&#3632;&#3649;&#3621;&#3632;&#3616;&#3634;&#3588;&#3623;&#3636;&#3594;&#36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องค์ประกอบที่ 2"/>
      <sheetName val="องค์ประกอบที่ 3"/>
      <sheetName val="แผนพัฒนานิสิตตามTQF"/>
      <sheetName val="ตัวบ่งชี้ 3.1-3.2"/>
      <sheetName val="องค์ประกอบที่ 4"/>
      <sheetName val="ตัวบ่งชี้ สมศ. 5(1)"/>
      <sheetName val="ตัวบ่งชี้ สมศ. 6"/>
      <sheetName val="Sheet1"/>
      <sheetName val="ตัวบ่งชี้ 2.1"/>
      <sheetName val="รายวิชาตามกรอบTQF"/>
      <sheetName val="ตัวบ่งชี้ 2.4"/>
      <sheetName val="2.4แผนพัฒนาบุคลากร ระยะสั้น"/>
      <sheetName val="2.4 แผนฯ ระยะยาว"/>
      <sheetName val="ตัวบ่งชี้ สมศ. 3"/>
      <sheetName val="ตัวบ่งชี้ สมศ. 4"/>
    </sheetNames>
    <sheetDataSet>
      <sheetData sheetId="0"/>
      <sheetData sheetId="1"/>
      <sheetData sheetId="2"/>
      <sheetData sheetId="3">
        <row r="32">
          <cell r="M32" t="str">
            <v xml:space="preserve">ด้านคุณธรรม จริยธรรม </v>
          </cell>
        </row>
        <row r="33">
          <cell r="M33" t="str">
            <v xml:space="preserve">ด้านความรู้ </v>
          </cell>
        </row>
        <row r="34">
          <cell r="M34" t="str">
            <v xml:space="preserve">ด้านทักษะทางปัญญา </v>
          </cell>
        </row>
        <row r="35">
          <cell r="M35" t="str">
            <v xml:space="preserve">ด้านทักษะความสัมพันธ์ระหว่างบุคคลและความรับผิดชอบ </v>
          </cell>
        </row>
        <row r="36">
          <cell r="M36" t="str">
            <v>ด้านทักษะการวิเคราะห์เชิงตัวเลข การสื่อสาร และการใช้เทคโนโลยีสารสนเทศ</v>
          </cell>
        </row>
      </sheetData>
      <sheetData sheetId="4"/>
      <sheetData sheetId="5"/>
      <sheetData sheetId="6">
        <row r="26">
          <cell r="B26" t="str">
            <v>งานบริการวิชาการ</v>
          </cell>
          <cell r="C26" t="str">
            <v>บทความวิจัย</v>
          </cell>
        </row>
        <row r="27">
          <cell r="B27" t="str">
            <v>การเรียนการสอน</v>
          </cell>
          <cell r="C27" t="str">
            <v>ผลงานสร้างสรรค์</v>
          </cell>
        </row>
        <row r="28">
          <cell r="B28" t="str">
            <v>ความต้องการของชุมชน</v>
          </cell>
        </row>
      </sheetData>
      <sheetData sheetId="7"/>
      <sheetData sheetId="8"/>
      <sheetData sheetId="9"/>
      <sheetData sheetId="10">
        <row r="32">
          <cell r="M32" t="str">
            <v xml:space="preserve">ด้านคุณธรรม จริยธรรม </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ด้านวิจัย"/>
      <sheetName val="ตัวบ่งชี้ 4.2(6)"/>
      <sheetName val="ตัวบ่งชี้ที่ 4.3"/>
      <sheetName val="ตัวบ่งชี้ สมศ. 5(1)"/>
      <sheetName val="ตัวบ่งชี้ สมศ.5 (2)"/>
      <sheetName val="ตัวบ่งชี้ สมศ. 6"/>
      <sheetName val="ตัวบ่งชี้ สมศ.7"/>
      <sheetName val="citation"/>
      <sheetName val="ได้รับทุนทำวิจัย"/>
      <sheetName val="การเข้าร่วมประชุมวิชาการฯ"/>
      <sheetName val="ตัวบ่งชี้ สมศ. 4"/>
      <sheetName val="ตัวบ่งชี้ สมศ. 3"/>
    </sheetNames>
    <sheetDataSet>
      <sheetData sheetId="0"/>
      <sheetData sheetId="1"/>
      <sheetData sheetId="2"/>
      <sheetData sheetId="3">
        <row r="38">
          <cell r="B38" t="str">
            <v>ประชุมวิชาการระดับชาติ</v>
          </cell>
        </row>
        <row r="39">
          <cell r="B39" t="str">
            <v>ประชุมวิชาการระดับนานาชาติ</v>
          </cell>
        </row>
        <row r="40">
          <cell r="B40" t="str">
            <v>วารสารวิชาการระดับชาติในฐานข้อมูลTCI</v>
          </cell>
        </row>
        <row r="41">
          <cell r="B41" t="str">
            <v>วารสารวิชาการระดับชาติที่มีชื่อปรากฏอยู่ในประกาศของ สมศ.</v>
          </cell>
        </row>
        <row r="42">
          <cell r="B42" t="str">
            <v>วารสารวิชาการระดับนานาชาติที่มีชื่อปรากฏอยู่ในประกาศของ สมศ.</v>
          </cell>
        </row>
        <row r="43">
          <cell r="B43" t="str">
            <v>วารสารวิชาการระดับนานาชาติที่ปรากฏในฐานข้อมูลการจัดอันดับวารสาร SJR (SCImago Journal Rank) โดยวารสารนั้นถูกจัดอยู่ในควอไทล์ที่ 3</v>
          </cell>
        </row>
        <row r="44">
          <cell r="B44" t="str">
            <v>วารสารวิชาการระดับนานาชาติที่ปรากฏในฐานข้อมูลการจัดอันดับวารสาร SJR (SCImago Journal Rank) โดยวารสารนั้นถูกจัดอยู่ในควอไทล์ที่ 4</v>
          </cell>
        </row>
        <row r="45">
          <cell r="B45" t="str">
            <v>วารสารวิชาการระดับนานาชาติที่ปรากฏในฐานข้อมูลการจัดอันดับวารสาร SJR (SCImago Journal Rank)โดยวารสารนั้นถูกจัดอยู่ในควอไทล์ที่ 1</v>
          </cell>
        </row>
        <row r="46">
          <cell r="B46" t="str">
            <v xml:space="preserve">วารสารวิชาการระดับนานาชาติที่ปรากฏในฐานข้อมูลการจัดอันดับวารสาร SJR (SCImago Journal Rank)โดยวารสารนั้นถูกจัดอยู่ในควอไทล์ที่ 2 </v>
          </cell>
        </row>
        <row r="47">
          <cell r="B47" t="str">
            <v>วารสารวิชาการระดับนานาชาติในฐานข้อมูล ISI</v>
          </cell>
        </row>
        <row r="48">
          <cell r="B48" t="str">
            <v>วารสารวิชาการระดับนานาชาติในฐานข้อมูล SCOPUS</v>
          </cell>
        </row>
      </sheetData>
      <sheetData sheetId="4"/>
      <sheetData sheetId="5">
        <row r="26">
          <cell r="B26" t="str">
            <v>งานบริการวิชาการ</v>
          </cell>
        </row>
      </sheetData>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ด้านวิจัย"/>
      <sheetName val="ตัวบ่งชี้ 4.2(6)"/>
      <sheetName val="ตัวบ่งชี้ที่ 4.3"/>
      <sheetName val="ตัวบ่งชี้ สมศ. 5(1)"/>
      <sheetName val="ตัวบ่งชี้ สมศ.5 (2)"/>
      <sheetName val="ตัวบ่งชี้ สมศ. 6"/>
      <sheetName val="ตัวบ่งชี้ สมศ.7"/>
      <sheetName val="citation"/>
      <sheetName val="ได้รับทุนทำวิจัย"/>
      <sheetName val="การเข้าร่วมประชุมวิชาการฯ"/>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องค์ประกอบที่ 2"/>
      <sheetName val="ตัวบ่งชี้ 2.1"/>
      <sheetName val="รายวิชาตามกรอบTQF"/>
      <sheetName val="ตัวบ่งชี้ 2.4"/>
      <sheetName val="2.4แผนพัฒนาบุคลากร ระยะสั้น"/>
      <sheetName val="2.4 แผนฯ ระยะยาว"/>
      <sheetName val="ตัวบ่งชี้ สมศ. 3"/>
      <sheetName val="ตัวบ่งชี้ สมศ. 4"/>
      <sheetName val="องค์ประกอบที่ 3"/>
      <sheetName val="แผนพัฒนานิสิตตามTQF"/>
      <sheetName val="ตัวบ่งชี้ 3.1-3.2"/>
      <sheetName val="องค์ประกอบที่ 4"/>
      <sheetName val="ตัวบ่งชี้ สมศ. 5(1)"/>
      <sheetName val="ตัวบ่งชี้ สมศ. 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6">
          <cell r="B26" t="str">
            <v>งานบริการวิชาการ</v>
          </cell>
          <cell r="C26" t="str">
            <v>บทความวิจัย</v>
          </cell>
        </row>
        <row r="27">
          <cell r="B27" t="str">
            <v>การเรียนการสอน</v>
          </cell>
          <cell r="C27" t="str">
            <v>ผลงานสร้างสรรค์</v>
          </cell>
        </row>
        <row r="28">
          <cell r="B28" t="str">
            <v>ความต้องการของชุมชน</v>
          </cell>
        </row>
      </sheetData>
      <sheetData sheetId="1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ด้านการผลิตบัณฑิต"/>
      <sheetName val="FTES"/>
      <sheetName val="ตัวบ่งชี้ 2.1"/>
      <sheetName val="รายวิชาตามกรอบTQF"/>
      <sheetName val="อาจารย์ประจำหลักสูตร"/>
      <sheetName val="หลักสูตรที่ได้มาตรฐาน"/>
      <sheetName val="หลักสูตรที่ มก.อนุมัติ"/>
      <sheetName val="ตัวบ่งชี้ 2.2-2.3"/>
      <sheetName val="ตัวบ่งชี้ 2.4"/>
      <sheetName val="2.4แผนพัฒนาบุคลากร ระยะสั้น"/>
      <sheetName val="2.4 แผนฯ ระยะยาว"/>
      <sheetName val="2.4(5)จรรยาบรรณ"/>
      <sheetName val="2.6(1) เน้นผู้เรียนเป็นสำคัญ"/>
      <sheetName val="2.6 (4)การมีส่วนร่วมฯ"/>
      <sheetName val="2.6(5) วิจัยเพื่อการเรียนฯ"/>
      <sheetName val="2.6(6) ประเมินคุณภาพการสอน"/>
      <sheetName val="2.7(1)ความพึงพอใจของนายจ้างฯ"/>
      <sheetName val="ตัวบ่งชี้ 2.8"/>
      <sheetName val="ตัวบ่งชี้ 2.8 (2)"/>
      <sheetName val="การได้รับรางวัล(อาจารย์)"/>
      <sheetName val="ข้อมูลดิบ ตัวบ่งชี้ สมศ.1"/>
      <sheetName val="ข้อมูลดิบ ตัวบ่งชี้ สมศ. 3"/>
      <sheetName val="ข้อมูลดิบตัวบ่งชี้ สมศ.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ด้านวิจัย"/>
      <sheetName val="ตัวบ่งชี้ 4.2(6)"/>
      <sheetName val="ตัวบ่งชี้ที่ 4.3"/>
      <sheetName val="ตัวบ่งชี้ สมศ. 5(1)"/>
      <sheetName val="ตัวบ่งชี้ สมศ.5 (2)"/>
      <sheetName val="ตัวบ่งชี้ สมศ. 6"/>
      <sheetName val="ตัวบ่งชี้ สมศ.7"/>
      <sheetName val="citation"/>
      <sheetName val="ได้รับทุนทำวิจัย"/>
      <sheetName val="การเข้าร่วมประชุมวิชาการฯ"/>
    </sheetNames>
    <sheetDataSet>
      <sheetData sheetId="0"/>
      <sheetData sheetId="1"/>
      <sheetData sheetId="2"/>
      <sheetData sheetId="3">
        <row r="24">
          <cell r="B24" t="str">
            <v>ผลงานที่มีการตีพิมพ์ในรายงานสืบเนื่องจากการประชุมวิชาการระดับชาติ/ระดับนานาชาติ หรือมีการตีพิมพ์ในวารสารวิชาการที่ปรากฏในฐานข้อมูล TCI</v>
          </cell>
        </row>
        <row r="25">
          <cell r="B25" t="str">
            <v>ผลงานที่มีการตีพิมพ์ในวารสารวิชาการระดับชาติที่มีชื่อปรากฏอยู่ในประกาศของ สมศ.</v>
          </cell>
        </row>
        <row r="26">
          <cell r="B26" t="str">
            <v>ผลงานที่มีการตีพิมพ์ในวารสารวิชาการระดับนานาชาติที่มีชื่อปรากฏอยู่ในประกาศของ สมศ.</v>
          </cell>
        </row>
        <row r="27">
          <cell r="B27" t="str">
            <v>ผลงานที่มีการตีพิมพ์ในวารสารวิชาการระดับนานาชาติที่ปรากฏในฐานข้อมูลการจัดอันดับวารสาร SJR (SCImago Journal Rank: www.scimagojr.com) หรือมีการตีพิมพ์ในวารสารวิชาการระดับนานาชาติที่มีชื่อปรากฏในฐานข้อมูลสากล ISI และ Scopus</v>
          </cell>
        </row>
      </sheetData>
      <sheetData sheetId="4">
        <row r="23">
          <cell r="B23" t="str">
            <v>งานสร้างสรรค์ที่ได้รับการเผยแพร่ในระดับสถาบันหรือจังหวัด</v>
          </cell>
        </row>
        <row r="24">
          <cell r="B24" t="str">
            <v>งานสร้างสรรค์ที่ได้รับการเผยแพร่ในระดับชาติ</v>
          </cell>
        </row>
        <row r="25">
          <cell r="B25" t="str">
            <v>งานสร้างสรรค์ที่ได้รับการเผยแพร่ในระดับความร่วมมือระหว่างประเทศ</v>
          </cell>
        </row>
        <row r="26">
          <cell r="B26" t="str">
            <v>งานสร้างสรรค์ที่ได้รับการเผยแพร่ในระดับภูมิภาคอาเซียน</v>
          </cell>
        </row>
        <row r="27">
          <cell r="B27" t="str">
            <v>งานสร้างสรรค์ที่ได้รับการเผยแพร่ในระดับนานาชาติ</v>
          </cell>
        </row>
      </sheetData>
      <sheetData sheetId="5">
        <row r="26">
          <cell r="B26" t="str">
            <v>งานบริการวิชาการ</v>
          </cell>
        </row>
        <row r="27">
          <cell r="B27" t="str">
            <v>การเรียนการสอน</v>
          </cell>
        </row>
        <row r="28">
          <cell r="B28" t="str">
            <v>ความต้องการของชุมชน</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oleObject" Target="../embeddings/oleObject6.bin"/><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21.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oleObject" Target="../embeddings/oleObject8.bin"/><Relationship Id="rId1"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oleObject" Target="../embeddings/oleObject10.bin"/><Relationship Id="rId1" Type="http://schemas.openxmlformats.org/officeDocument/2006/relationships/vmlDrawing" Target="../drawings/vmlDrawing12.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indexed="50"/>
  </sheetPr>
  <dimension ref="A4:AA18"/>
  <sheetViews>
    <sheetView topLeftCell="A13" workbookViewId="0">
      <selection activeCell="H20" sqref="H20"/>
    </sheetView>
  </sheetViews>
  <sheetFormatPr defaultRowHeight="12.75"/>
  <cols>
    <col min="1" max="9" width="14.5703125" customWidth="1"/>
    <col min="22" max="22" width="7.28515625" customWidth="1"/>
    <col min="257" max="265" width="14.5703125" customWidth="1"/>
    <col min="278" max="278" width="7.28515625" customWidth="1"/>
    <col min="513" max="521" width="14.5703125" customWidth="1"/>
    <col min="534" max="534" width="7.28515625" customWidth="1"/>
    <col min="769" max="777" width="14.5703125" customWidth="1"/>
    <col min="790" max="790" width="7.28515625" customWidth="1"/>
    <col min="1025" max="1033" width="14.5703125" customWidth="1"/>
    <col min="1046" max="1046" width="7.28515625" customWidth="1"/>
    <col min="1281" max="1289" width="14.5703125" customWidth="1"/>
    <col min="1302" max="1302" width="7.28515625" customWidth="1"/>
    <col min="1537" max="1545" width="14.5703125" customWidth="1"/>
    <col min="1558" max="1558" width="7.28515625" customWidth="1"/>
    <col min="1793" max="1801" width="14.5703125" customWidth="1"/>
    <col min="1814" max="1814" width="7.28515625" customWidth="1"/>
    <col min="2049" max="2057" width="14.5703125" customWidth="1"/>
    <col min="2070" max="2070" width="7.28515625" customWidth="1"/>
    <col min="2305" max="2313" width="14.5703125" customWidth="1"/>
    <col min="2326" max="2326" width="7.28515625" customWidth="1"/>
    <col min="2561" max="2569" width="14.5703125" customWidth="1"/>
    <col min="2582" max="2582" width="7.28515625" customWidth="1"/>
    <col min="2817" max="2825" width="14.5703125" customWidth="1"/>
    <col min="2838" max="2838" width="7.28515625" customWidth="1"/>
    <col min="3073" max="3081" width="14.5703125" customWidth="1"/>
    <col min="3094" max="3094" width="7.28515625" customWidth="1"/>
    <col min="3329" max="3337" width="14.5703125" customWidth="1"/>
    <col min="3350" max="3350" width="7.28515625" customWidth="1"/>
    <col min="3585" max="3593" width="14.5703125" customWidth="1"/>
    <col min="3606" max="3606" width="7.28515625" customWidth="1"/>
    <col min="3841" max="3849" width="14.5703125" customWidth="1"/>
    <col min="3862" max="3862" width="7.28515625" customWidth="1"/>
    <col min="4097" max="4105" width="14.5703125" customWidth="1"/>
    <col min="4118" max="4118" width="7.28515625" customWidth="1"/>
    <col min="4353" max="4361" width="14.5703125" customWidth="1"/>
    <col min="4374" max="4374" width="7.28515625" customWidth="1"/>
    <col min="4609" max="4617" width="14.5703125" customWidth="1"/>
    <col min="4630" max="4630" width="7.28515625" customWidth="1"/>
    <col min="4865" max="4873" width="14.5703125" customWidth="1"/>
    <col min="4886" max="4886" width="7.28515625" customWidth="1"/>
    <col min="5121" max="5129" width="14.5703125" customWidth="1"/>
    <col min="5142" max="5142" width="7.28515625" customWidth="1"/>
    <col min="5377" max="5385" width="14.5703125" customWidth="1"/>
    <col min="5398" max="5398" width="7.28515625" customWidth="1"/>
    <col min="5633" max="5641" width="14.5703125" customWidth="1"/>
    <col min="5654" max="5654" width="7.28515625" customWidth="1"/>
    <col min="5889" max="5897" width="14.5703125" customWidth="1"/>
    <col min="5910" max="5910" width="7.28515625" customWidth="1"/>
    <col min="6145" max="6153" width="14.5703125" customWidth="1"/>
    <col min="6166" max="6166" width="7.28515625" customWidth="1"/>
    <col min="6401" max="6409" width="14.5703125" customWidth="1"/>
    <col min="6422" max="6422" width="7.28515625" customWidth="1"/>
    <col min="6657" max="6665" width="14.5703125" customWidth="1"/>
    <col min="6678" max="6678" width="7.28515625" customWidth="1"/>
    <col min="6913" max="6921" width="14.5703125" customWidth="1"/>
    <col min="6934" max="6934" width="7.28515625" customWidth="1"/>
    <col min="7169" max="7177" width="14.5703125" customWidth="1"/>
    <col min="7190" max="7190" width="7.28515625" customWidth="1"/>
    <col min="7425" max="7433" width="14.5703125" customWidth="1"/>
    <col min="7446" max="7446" width="7.28515625" customWidth="1"/>
    <col min="7681" max="7689" width="14.5703125" customWidth="1"/>
    <col min="7702" max="7702" width="7.28515625" customWidth="1"/>
    <col min="7937" max="7945" width="14.5703125" customWidth="1"/>
    <col min="7958" max="7958" width="7.28515625" customWidth="1"/>
    <col min="8193" max="8201" width="14.5703125" customWidth="1"/>
    <col min="8214" max="8214" width="7.28515625" customWidth="1"/>
    <col min="8449" max="8457" width="14.5703125" customWidth="1"/>
    <col min="8470" max="8470" width="7.28515625" customWidth="1"/>
    <col min="8705" max="8713" width="14.5703125" customWidth="1"/>
    <col min="8726" max="8726" width="7.28515625" customWidth="1"/>
    <col min="8961" max="8969" width="14.5703125" customWidth="1"/>
    <col min="8982" max="8982" width="7.28515625" customWidth="1"/>
    <col min="9217" max="9225" width="14.5703125" customWidth="1"/>
    <col min="9238" max="9238" width="7.28515625" customWidth="1"/>
    <col min="9473" max="9481" width="14.5703125" customWidth="1"/>
    <col min="9494" max="9494" width="7.28515625" customWidth="1"/>
    <col min="9729" max="9737" width="14.5703125" customWidth="1"/>
    <col min="9750" max="9750" width="7.28515625" customWidth="1"/>
    <col min="9985" max="9993" width="14.5703125" customWidth="1"/>
    <col min="10006" max="10006" width="7.28515625" customWidth="1"/>
    <col min="10241" max="10249" width="14.5703125" customWidth="1"/>
    <col min="10262" max="10262" width="7.28515625" customWidth="1"/>
    <col min="10497" max="10505" width="14.5703125" customWidth="1"/>
    <col min="10518" max="10518" width="7.28515625" customWidth="1"/>
    <col min="10753" max="10761" width="14.5703125" customWidth="1"/>
    <col min="10774" max="10774" width="7.28515625" customWidth="1"/>
    <col min="11009" max="11017" width="14.5703125" customWidth="1"/>
    <col min="11030" max="11030" width="7.28515625" customWidth="1"/>
    <col min="11265" max="11273" width="14.5703125" customWidth="1"/>
    <col min="11286" max="11286" width="7.28515625" customWidth="1"/>
    <col min="11521" max="11529" width="14.5703125" customWidth="1"/>
    <col min="11542" max="11542" width="7.28515625" customWidth="1"/>
    <col min="11777" max="11785" width="14.5703125" customWidth="1"/>
    <col min="11798" max="11798" width="7.28515625" customWidth="1"/>
    <col min="12033" max="12041" width="14.5703125" customWidth="1"/>
    <col min="12054" max="12054" width="7.28515625" customWidth="1"/>
    <col min="12289" max="12297" width="14.5703125" customWidth="1"/>
    <col min="12310" max="12310" width="7.28515625" customWidth="1"/>
    <col min="12545" max="12553" width="14.5703125" customWidth="1"/>
    <col min="12566" max="12566" width="7.28515625" customWidth="1"/>
    <col min="12801" max="12809" width="14.5703125" customWidth="1"/>
    <col min="12822" max="12822" width="7.28515625" customWidth="1"/>
    <col min="13057" max="13065" width="14.5703125" customWidth="1"/>
    <col min="13078" max="13078" width="7.28515625" customWidth="1"/>
    <col min="13313" max="13321" width="14.5703125" customWidth="1"/>
    <col min="13334" max="13334" width="7.28515625" customWidth="1"/>
    <col min="13569" max="13577" width="14.5703125" customWidth="1"/>
    <col min="13590" max="13590" width="7.28515625" customWidth="1"/>
    <col min="13825" max="13833" width="14.5703125" customWidth="1"/>
    <col min="13846" max="13846" width="7.28515625" customWidth="1"/>
    <col min="14081" max="14089" width="14.5703125" customWidth="1"/>
    <col min="14102" max="14102" width="7.28515625" customWidth="1"/>
    <col min="14337" max="14345" width="14.5703125" customWidth="1"/>
    <col min="14358" max="14358" width="7.28515625" customWidth="1"/>
    <col min="14593" max="14601" width="14.5703125" customWidth="1"/>
    <col min="14614" max="14614" width="7.28515625" customWidth="1"/>
    <col min="14849" max="14857" width="14.5703125" customWidth="1"/>
    <col min="14870" max="14870" width="7.28515625" customWidth="1"/>
    <col min="15105" max="15113" width="14.5703125" customWidth="1"/>
    <col min="15126" max="15126" width="7.28515625" customWidth="1"/>
    <col min="15361" max="15369" width="14.5703125" customWidth="1"/>
    <col min="15382" max="15382" width="7.28515625" customWidth="1"/>
    <col min="15617" max="15625" width="14.5703125" customWidth="1"/>
    <col min="15638" max="15638" width="7.28515625" customWidth="1"/>
    <col min="15873" max="15881" width="14.5703125" customWidth="1"/>
    <col min="15894" max="15894" width="7.28515625" customWidth="1"/>
    <col min="16129" max="16137" width="14.5703125" customWidth="1"/>
    <col min="16150" max="16150" width="7.28515625" customWidth="1"/>
  </cols>
  <sheetData>
    <row r="4" spans="1:25" hidden="1"/>
    <row r="5" spans="1:25" hidden="1"/>
    <row r="6" spans="1:25" hidden="1"/>
    <row r="7" spans="1:25" hidden="1"/>
    <row r="8" spans="1:25" hidden="1"/>
    <row r="9" spans="1:25" hidden="1"/>
    <row r="10" spans="1:25" hidden="1"/>
    <row r="11" spans="1:25" hidden="1"/>
    <row r="12" spans="1:25" hidden="1"/>
    <row r="14" spans="1:25" s="272" customFormat="1" ht="57">
      <c r="A14" s="292" t="s">
        <v>342</v>
      </c>
      <c r="B14" s="292"/>
      <c r="C14" s="292"/>
      <c r="D14" s="292"/>
      <c r="E14" s="292"/>
      <c r="F14" s="292"/>
      <c r="G14" s="292"/>
      <c r="H14" s="292"/>
      <c r="I14" s="292"/>
      <c r="J14" s="271"/>
      <c r="K14" s="271"/>
      <c r="L14" s="271"/>
      <c r="M14" s="271"/>
      <c r="N14" s="271"/>
      <c r="O14" s="271"/>
      <c r="P14" s="271"/>
      <c r="Q14" s="271"/>
      <c r="R14" s="271"/>
      <c r="S14" s="271"/>
      <c r="T14" s="271"/>
      <c r="U14" s="271"/>
      <c r="V14" s="271"/>
      <c r="W14" s="271"/>
      <c r="X14" s="271"/>
      <c r="Y14" s="271"/>
    </row>
    <row r="15" spans="1:25" s="272" customFormat="1" ht="57">
      <c r="A15" s="292" t="s">
        <v>344</v>
      </c>
      <c r="B15" s="292"/>
      <c r="C15" s="292"/>
      <c r="D15" s="292"/>
      <c r="E15" s="292"/>
      <c r="F15" s="292"/>
      <c r="G15" s="292"/>
      <c r="H15" s="292"/>
      <c r="I15" s="292"/>
      <c r="J15" s="271"/>
      <c r="K15" s="271"/>
      <c r="L15" s="271"/>
      <c r="M15" s="271"/>
      <c r="N15" s="271"/>
      <c r="O15" s="271"/>
      <c r="P15" s="271"/>
      <c r="Q15" s="271"/>
      <c r="R15" s="271"/>
      <c r="S15" s="271"/>
      <c r="T15" s="271"/>
      <c r="U15" s="271"/>
      <c r="V15" s="271"/>
      <c r="W15" s="271"/>
      <c r="X15" s="271"/>
      <c r="Y15" s="271"/>
    </row>
    <row r="16" spans="1:25" s="203" customFormat="1" ht="57">
      <c r="A16" s="292" t="s">
        <v>345</v>
      </c>
      <c r="B16" s="292"/>
      <c r="C16" s="292"/>
      <c r="D16" s="292"/>
      <c r="E16" s="292"/>
      <c r="F16" s="292"/>
      <c r="G16" s="292"/>
      <c r="H16" s="292"/>
      <c r="I16" s="292"/>
      <c r="J16" s="271"/>
      <c r="K16" s="271"/>
      <c r="L16" s="271"/>
      <c r="M16" s="271"/>
      <c r="N16" s="271"/>
      <c r="O16" s="271"/>
      <c r="P16" s="271"/>
      <c r="Q16" s="271"/>
      <c r="R16" s="271"/>
      <c r="S16" s="271"/>
      <c r="T16" s="271"/>
      <c r="U16" s="271"/>
      <c r="V16" s="271"/>
      <c r="W16" s="271"/>
      <c r="X16" s="271"/>
      <c r="Y16" s="271"/>
    </row>
    <row r="17" spans="1:27" s="203" customFormat="1" ht="57">
      <c r="A17" s="292" t="s">
        <v>343</v>
      </c>
      <c r="B17" s="292"/>
      <c r="C17" s="292"/>
      <c r="D17" s="292"/>
      <c r="E17" s="292"/>
      <c r="F17" s="292"/>
      <c r="G17" s="292"/>
      <c r="H17" s="292"/>
      <c r="I17" s="292"/>
      <c r="J17" s="271"/>
      <c r="K17" s="271"/>
      <c r="L17" s="271"/>
      <c r="M17" s="271"/>
      <c r="N17" s="271"/>
      <c r="O17" s="271"/>
      <c r="P17" s="271"/>
      <c r="Q17" s="271"/>
      <c r="R17" s="271"/>
      <c r="S17" s="271"/>
      <c r="T17" s="271"/>
      <c r="U17" s="271"/>
      <c r="V17" s="271"/>
      <c r="W17" s="271"/>
      <c r="X17" s="271"/>
      <c r="Y17" s="271"/>
      <c r="Z17" s="271"/>
      <c r="AA17" s="271"/>
    </row>
    <row r="18" spans="1:27" s="203" customFormat="1" ht="51.75">
      <c r="A18" s="271"/>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row>
  </sheetData>
  <mergeCells count="4">
    <mergeCell ref="A14:I14"/>
    <mergeCell ref="A15:I15"/>
    <mergeCell ref="A16:I16"/>
    <mergeCell ref="A17:I17"/>
  </mergeCells>
  <pageMargins left="0.74803149606299213" right="0.74803149606299213" top="0.98425196850393704" bottom="0.98425196850393704" header="0.51181102362204722" footer="0.51181102362204722"/>
  <pageSetup paperSize="9" orientation="landscape" horizontalDpi="4294967293" r:id="rId1"/>
  <headerFooter alignWithMargins="0">
    <oddFooter xml:space="preserve">&amp;R&amp;"EucrosiaUPC,ตัวหนา"&amp;18 &amp;22 </oddFooter>
  </headerFooter>
</worksheet>
</file>

<file path=xl/worksheets/sheet10.xml><?xml version="1.0" encoding="utf-8"?>
<worksheet xmlns="http://schemas.openxmlformats.org/spreadsheetml/2006/main" xmlns:r="http://schemas.openxmlformats.org/officeDocument/2006/relationships">
  <sheetPr>
    <tabColor rgb="FFFF0000"/>
  </sheetPr>
  <dimension ref="A1:IV36"/>
  <sheetViews>
    <sheetView zoomScale="40" zoomScaleNormal="40" workbookViewId="0">
      <selection activeCell="C13" sqref="C13"/>
    </sheetView>
  </sheetViews>
  <sheetFormatPr defaultRowHeight="21"/>
  <cols>
    <col min="1" max="1" width="9.140625" style="82"/>
    <col min="2" max="2" width="25.85546875" style="82" customWidth="1"/>
    <col min="3" max="3" width="19.5703125" style="82" customWidth="1"/>
    <col min="4" max="4" width="20.140625" style="82" customWidth="1"/>
    <col min="5" max="5" width="24.42578125" style="105" customWidth="1"/>
    <col min="6" max="6" width="24.140625" style="82" customWidth="1"/>
    <col min="7" max="7" width="15.140625" style="82" customWidth="1"/>
    <col min="8" max="8" width="9.140625" style="82"/>
    <col min="9" max="9" width="11.140625" style="82" customWidth="1"/>
    <col min="10" max="10" width="12.5703125" style="82" customWidth="1"/>
    <col min="11" max="11" width="11.5703125" style="82" customWidth="1"/>
    <col min="12" max="12" width="14.42578125" style="82" customWidth="1"/>
    <col min="13" max="13" width="12.7109375" style="82" customWidth="1"/>
    <col min="14" max="16384" width="9.140625" style="82"/>
  </cols>
  <sheetData>
    <row r="1" spans="1:14" ht="26.25">
      <c r="A1" s="323" t="s">
        <v>79</v>
      </c>
      <c r="B1" s="323"/>
      <c r="C1" s="323"/>
      <c r="D1" s="323"/>
      <c r="E1" s="323"/>
      <c r="F1" s="323"/>
      <c r="G1" s="323"/>
      <c r="H1" s="323"/>
      <c r="I1" s="323"/>
      <c r="J1" s="323"/>
      <c r="K1" s="323"/>
    </row>
    <row r="2" spans="1:14">
      <c r="A2" s="290"/>
      <c r="B2" s="290"/>
      <c r="C2" s="290"/>
      <c r="D2" s="290"/>
      <c r="E2" s="290"/>
      <c r="F2" s="290"/>
      <c r="G2" s="290"/>
      <c r="H2" s="290"/>
      <c r="I2" s="324"/>
      <c r="J2" s="324"/>
      <c r="K2" s="290"/>
    </row>
    <row r="3" spans="1:14">
      <c r="A3" s="83" t="s">
        <v>80</v>
      </c>
      <c r="B3" s="83"/>
      <c r="C3" s="83"/>
      <c r="E3" s="82"/>
      <c r="F3" s="83" t="s">
        <v>47</v>
      </c>
      <c r="G3" s="83"/>
      <c r="H3" s="83"/>
      <c r="I3" s="84"/>
      <c r="J3" s="84"/>
      <c r="K3" s="83"/>
    </row>
    <row r="4" spans="1:14">
      <c r="A4" s="83" t="s">
        <v>81</v>
      </c>
      <c r="B4" s="83"/>
      <c r="C4" s="83"/>
      <c r="E4" s="82"/>
      <c r="F4" s="83" t="s">
        <v>82</v>
      </c>
      <c r="G4" s="83"/>
      <c r="H4" s="83"/>
      <c r="I4" s="83"/>
      <c r="J4" s="83"/>
      <c r="K4" s="83"/>
    </row>
    <row r="5" spans="1:14">
      <c r="A5" s="83" t="s">
        <v>83</v>
      </c>
      <c r="B5" s="83"/>
      <c r="C5" s="83"/>
      <c r="E5" s="82"/>
      <c r="F5" s="83" t="s">
        <v>82</v>
      </c>
      <c r="G5" s="83"/>
      <c r="H5" s="83"/>
      <c r="I5" s="83"/>
      <c r="J5" s="83"/>
      <c r="K5" s="83"/>
    </row>
    <row r="6" spans="1:14">
      <c r="A6" s="83" t="s">
        <v>84</v>
      </c>
      <c r="B6" s="83"/>
      <c r="C6" s="83"/>
      <c r="E6" s="82"/>
      <c r="F6" s="83" t="s">
        <v>47</v>
      </c>
      <c r="G6" s="83"/>
      <c r="H6" s="83"/>
      <c r="I6" s="84"/>
      <c r="J6" s="84"/>
      <c r="K6" s="83"/>
    </row>
    <row r="7" spans="1:14">
      <c r="A7" s="83"/>
      <c r="B7" s="83"/>
      <c r="C7" s="83"/>
      <c r="D7" s="83"/>
      <c r="E7" s="83"/>
      <c r="F7" s="83"/>
      <c r="G7" s="83"/>
      <c r="H7" s="83"/>
      <c r="I7" s="83"/>
      <c r="J7" s="83"/>
      <c r="K7" s="83"/>
    </row>
    <row r="8" spans="1:14" s="90" customFormat="1" ht="84">
      <c r="A8" s="85" t="s">
        <v>85</v>
      </c>
      <c r="B8" s="86" t="s">
        <v>86</v>
      </c>
      <c r="C8" s="87" t="s">
        <v>87</v>
      </c>
      <c r="D8" s="86" t="s">
        <v>88</v>
      </c>
      <c r="E8" s="86" t="s">
        <v>89</v>
      </c>
      <c r="F8" s="86" t="s">
        <v>90</v>
      </c>
      <c r="G8" s="86" t="s">
        <v>91</v>
      </c>
      <c r="H8" s="88" t="s">
        <v>92</v>
      </c>
      <c r="I8" s="88" t="s">
        <v>93</v>
      </c>
      <c r="J8" s="86" t="s">
        <v>94</v>
      </c>
      <c r="K8" s="86" t="s">
        <v>95</v>
      </c>
      <c r="L8" s="86" t="s">
        <v>96</v>
      </c>
      <c r="M8" s="86" t="s">
        <v>97</v>
      </c>
      <c r="N8" s="89" t="s">
        <v>98</v>
      </c>
    </row>
    <row r="9" spans="1:14" s="96" customFormat="1">
      <c r="A9" s="91"/>
      <c r="B9" s="92" t="s">
        <v>62</v>
      </c>
      <c r="C9" s="92"/>
      <c r="D9" s="93"/>
      <c r="E9" s="93"/>
      <c r="F9" s="93"/>
      <c r="G9" s="93"/>
      <c r="H9" s="93"/>
      <c r="I9" s="93"/>
      <c r="J9" s="94"/>
      <c r="K9" s="93"/>
      <c r="L9" s="95">
        <f>SUM(K18:K27)</f>
        <v>0</v>
      </c>
      <c r="M9" s="93"/>
      <c r="N9" s="93"/>
    </row>
    <row r="10" spans="1:14" s="102" customFormat="1" ht="147">
      <c r="A10" s="97"/>
      <c r="B10" s="97"/>
      <c r="C10" s="97" t="s">
        <v>99</v>
      </c>
      <c r="D10" s="97"/>
      <c r="E10" s="97"/>
      <c r="F10" s="450" t="s">
        <v>102</v>
      </c>
      <c r="G10" s="97"/>
      <c r="H10" s="97"/>
      <c r="I10" s="97"/>
      <c r="J10" s="99"/>
      <c r="K10" s="100"/>
      <c r="L10" s="101">
        <v>0.25</v>
      </c>
      <c r="M10" s="100"/>
      <c r="N10" s="100"/>
    </row>
    <row r="11" spans="1:14" s="102" customFormat="1" ht="84">
      <c r="A11" s="97"/>
      <c r="B11" s="97"/>
      <c r="C11" s="97" t="s">
        <v>99</v>
      </c>
      <c r="D11" s="97"/>
      <c r="E11" s="97"/>
      <c r="F11" s="450" t="s">
        <v>103</v>
      </c>
      <c r="G11" s="97"/>
      <c r="H11" s="97"/>
      <c r="I11" s="97"/>
      <c r="J11" s="99"/>
      <c r="K11" s="100"/>
      <c r="L11" s="270">
        <v>0.5</v>
      </c>
      <c r="M11" s="100"/>
      <c r="N11" s="100"/>
    </row>
    <row r="12" spans="1:14" s="102" customFormat="1" ht="84">
      <c r="A12" s="97"/>
      <c r="B12" s="97"/>
      <c r="C12" s="97" t="s">
        <v>99</v>
      </c>
      <c r="D12" s="97"/>
      <c r="E12" s="97"/>
      <c r="F12" s="450" t="s">
        <v>385</v>
      </c>
      <c r="G12" s="97"/>
      <c r="H12" s="97"/>
      <c r="I12" s="97"/>
      <c r="J12" s="99"/>
      <c r="K12" s="100"/>
      <c r="L12" s="101">
        <v>0.75</v>
      </c>
      <c r="M12" s="100"/>
      <c r="N12" s="100"/>
    </row>
    <row r="13" spans="1:14" s="102" customFormat="1" ht="252">
      <c r="A13" s="97"/>
      <c r="B13" s="97"/>
      <c r="C13" s="97" t="s">
        <v>99</v>
      </c>
      <c r="D13" s="97"/>
      <c r="E13" s="97"/>
      <c r="F13" s="450" t="s">
        <v>333</v>
      </c>
      <c r="G13" s="97"/>
      <c r="H13" s="97"/>
      <c r="I13" s="97"/>
      <c r="J13" s="99"/>
      <c r="K13" s="97"/>
      <c r="L13" s="270">
        <v>1</v>
      </c>
      <c r="M13" s="97"/>
      <c r="N13" s="97"/>
    </row>
    <row r="14" spans="1:14" s="102" customFormat="1">
      <c r="A14" s="97"/>
      <c r="B14" s="97"/>
      <c r="C14" s="97" t="s">
        <v>99</v>
      </c>
      <c r="D14" s="97"/>
      <c r="E14" s="97"/>
      <c r="F14" s="450"/>
      <c r="G14" s="97"/>
      <c r="H14" s="97"/>
      <c r="I14" s="97"/>
      <c r="J14" s="99"/>
      <c r="K14" s="97"/>
      <c r="L14" s="101">
        <v>0.75</v>
      </c>
      <c r="M14" s="97"/>
      <c r="N14" s="97"/>
    </row>
    <row r="15" spans="1:14" s="102" customFormat="1">
      <c r="A15" s="97"/>
      <c r="B15" s="97"/>
      <c r="C15" s="97" t="s">
        <v>99</v>
      </c>
      <c r="D15" s="97"/>
      <c r="E15" s="97"/>
      <c r="F15" s="450"/>
      <c r="G15" s="97"/>
      <c r="H15" s="97"/>
      <c r="I15" s="97"/>
      <c r="J15" s="99"/>
      <c r="K15" s="97"/>
      <c r="L15" s="101">
        <v>0.75</v>
      </c>
      <c r="M15" s="97"/>
      <c r="N15" s="97"/>
    </row>
    <row r="16" spans="1:14" s="102" customFormat="1">
      <c r="A16" s="97"/>
      <c r="B16" s="97"/>
      <c r="C16" s="97" t="s">
        <v>99</v>
      </c>
      <c r="D16" s="97"/>
      <c r="E16" s="97"/>
      <c r="F16" s="450"/>
      <c r="G16" s="97"/>
      <c r="H16" s="97"/>
      <c r="I16" s="97"/>
      <c r="J16" s="99"/>
      <c r="K16" s="97"/>
      <c r="L16" s="101">
        <v>0.75</v>
      </c>
      <c r="M16" s="97"/>
      <c r="N16" s="97"/>
    </row>
    <row r="17" spans="1:256" s="102" customFormat="1">
      <c r="A17" s="97"/>
      <c r="B17" s="97"/>
      <c r="C17" s="97" t="s">
        <v>99</v>
      </c>
      <c r="D17" s="97"/>
      <c r="E17" s="97"/>
      <c r="F17" s="450"/>
      <c r="G17" s="97"/>
      <c r="H17" s="97"/>
      <c r="I17" s="97"/>
      <c r="J17" s="99"/>
      <c r="K17" s="97"/>
      <c r="L17" s="101">
        <v>1</v>
      </c>
      <c r="M17" s="97"/>
      <c r="N17" s="97"/>
    </row>
    <row r="18" spans="1:256" s="102" customFormat="1">
      <c r="A18" s="97"/>
      <c r="B18" s="97"/>
      <c r="C18" s="97" t="s">
        <v>99</v>
      </c>
      <c r="D18" s="97"/>
      <c r="E18" s="97"/>
      <c r="F18" s="450"/>
      <c r="G18" s="97"/>
      <c r="H18" s="97"/>
      <c r="I18" s="97"/>
      <c r="J18" s="99"/>
      <c r="K18" s="100"/>
      <c r="L18" s="101">
        <v>0.25</v>
      </c>
      <c r="M18" s="100"/>
      <c r="N18" s="100"/>
    </row>
    <row r="19" spans="1:256" s="102" customFormat="1">
      <c r="A19" s="97"/>
      <c r="B19" s="97"/>
      <c r="C19" s="97" t="s">
        <v>99</v>
      </c>
      <c r="D19" s="97"/>
      <c r="E19" s="97"/>
      <c r="F19" s="450"/>
      <c r="G19" s="97"/>
      <c r="H19" s="97"/>
      <c r="I19" s="97"/>
      <c r="J19" s="99"/>
      <c r="K19" s="100"/>
      <c r="L19" s="101">
        <v>0.25</v>
      </c>
      <c r="M19" s="100"/>
      <c r="N19" s="100"/>
    </row>
    <row r="20" spans="1:256" s="102" customFormat="1">
      <c r="A20" s="97"/>
      <c r="B20" s="97"/>
      <c r="C20" s="97" t="s">
        <v>99</v>
      </c>
      <c r="D20" s="97"/>
      <c r="E20" s="97"/>
      <c r="F20" s="450"/>
      <c r="G20" s="97"/>
      <c r="H20" s="97"/>
      <c r="I20" s="97"/>
      <c r="J20" s="99"/>
      <c r="K20" s="100"/>
      <c r="L20" s="101">
        <v>0.25</v>
      </c>
      <c r="M20" s="100"/>
      <c r="N20" s="100"/>
    </row>
    <row r="21" spans="1:256">
      <c r="A21" s="103" t="s">
        <v>67</v>
      </c>
      <c r="B21" s="104"/>
      <c r="C21" s="104"/>
      <c r="D21" s="104"/>
      <c r="E21" s="104"/>
      <c r="F21" s="104"/>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5"/>
      <c r="IP21" s="105"/>
      <c r="IQ21" s="105"/>
      <c r="IR21" s="105"/>
      <c r="IS21" s="105"/>
      <c r="IT21" s="105"/>
      <c r="IU21" s="105"/>
      <c r="IV21" s="105"/>
    </row>
    <row r="22" spans="1:256" ht="43.5" customHeight="1">
      <c r="A22" s="325" t="s">
        <v>101</v>
      </c>
      <c r="B22" s="325"/>
      <c r="C22" s="325"/>
      <c r="D22" s="325"/>
      <c r="E22" s="325"/>
      <c r="F22" s="326"/>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5"/>
      <c r="IP22" s="105"/>
      <c r="IQ22" s="105"/>
      <c r="IR22" s="105"/>
      <c r="IS22" s="105"/>
      <c r="IT22" s="105"/>
      <c r="IU22" s="105"/>
      <c r="IV22" s="105"/>
    </row>
    <row r="23" spans="1:256">
      <c r="B23" s="451" t="s">
        <v>386</v>
      </c>
    </row>
    <row r="24" spans="1:256">
      <c r="A24" s="265">
        <v>0.25</v>
      </c>
      <c r="B24" s="266" t="s">
        <v>102</v>
      </c>
      <c r="C24" s="452"/>
      <c r="D24" s="452"/>
      <c r="E24" s="452"/>
    </row>
    <row r="25" spans="1:256" ht="21" customHeight="1">
      <c r="A25" s="267">
        <v>0.5</v>
      </c>
      <c r="B25" s="266" t="s">
        <v>103</v>
      </c>
      <c r="C25" s="452"/>
      <c r="D25" s="452"/>
      <c r="E25" s="452"/>
    </row>
    <row r="26" spans="1:256" ht="21" customHeight="1">
      <c r="A26" s="265">
        <v>0.75</v>
      </c>
      <c r="B26" s="266" t="s">
        <v>385</v>
      </c>
      <c r="C26" s="452"/>
      <c r="D26" s="452"/>
      <c r="E26" s="452"/>
    </row>
    <row r="27" spans="1:256">
      <c r="A27" s="267">
        <v>1</v>
      </c>
      <c r="B27" s="266" t="s">
        <v>333</v>
      </c>
      <c r="C27" s="452"/>
      <c r="D27" s="452"/>
      <c r="E27" s="452"/>
    </row>
    <row r="34" ht="21" customHeight="1"/>
    <row r="35" ht="21" customHeight="1"/>
    <row r="36" ht="21" customHeight="1"/>
  </sheetData>
  <mergeCells count="3">
    <mergeCell ref="A1:K1"/>
    <mergeCell ref="I2:J2"/>
    <mergeCell ref="A22:F22"/>
  </mergeCells>
  <dataValidations count="6">
    <dataValidation type="date" allowBlank="1" showInputMessage="1" showErrorMessage="1" sqref="J10:J20">
      <formula1>238871</formula1>
      <formula2>239235</formula2>
    </dataValidation>
    <dataValidation type="list" allowBlank="1" showInputMessage="1" showErrorMessage="1" sqref="C10:C20 JA10:JA20 SW10:SW20 ACS10:ACS20 AMO10:AMO20 AWK10:AWK20 BGG10:BGG20 BQC10:BQC20 BZY10:BZY20 CJU10:CJU20 CTQ10:CTQ20 DDM10:DDM20 DNI10:DNI20 DXE10:DXE20 EHA10:EHA20 EQW10:EQW20 FAS10:FAS20 FKO10:FKO20 FUK10:FUK20 GEG10:GEG20 GOC10:GOC20 GXY10:GXY20 HHU10:HHU20 HRQ10:HRQ20 IBM10:IBM20 ILI10:ILI20 IVE10:IVE20 JFA10:JFA20 JOW10:JOW20 JYS10:JYS20 KIO10:KIO20 KSK10:KSK20 LCG10:LCG20 LMC10:LMC20 LVY10:LVY20 MFU10:MFU20 MPQ10:MPQ20 MZM10:MZM20 NJI10:NJI20 NTE10:NTE20 ODA10:ODA20 OMW10:OMW20 OWS10:OWS20 PGO10:PGO20 PQK10:PQK20 QAG10:QAG20 QKC10:QKC20 QTY10:QTY20 RDU10:RDU20 RNQ10:RNQ20 RXM10:RXM20 SHI10:SHI20 SRE10:SRE20 TBA10:TBA20 TKW10:TKW20 TUS10:TUS20 UEO10:UEO20 UOK10:UOK20 UYG10:UYG20 VIC10:VIC20 VRY10:VRY20 WBU10:WBU20 WLQ10:WLQ20 WVM10:WVM20">
      <formula1>"บทความวิจัย,ผลงานสร้างสรรค์"</formula1>
    </dataValidation>
    <dataValidation type="date" allowBlank="1" showInputMessage="1" showErrorMessage="1" sqref="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J9">
      <formula1>238506</formula1>
      <formula2>238870</formula2>
    </dataValidation>
    <dataValidation type="list" allowBlank="1" showInputMessage="1" showErrorMessage="1" sqref="F10:F20">
      <formula1>งานวืจัย</formula1>
    </dataValidation>
    <dataValidation type="list" allowBlank="1" showInputMessage="1" showErrorMessage="1" sqref="WLT10:WLT17 WBX10:WBX17 VSB10:VSB17 VIF10:VIF17 UYJ10:UYJ17 UON10:UON17 UER10:UER17 TUV10:TUV17 TKZ10:TKZ17 TBD10:TBD17 SRH10:SRH17 SHL10:SHL17 RXP10:RXP17 RNT10:RNT17 RDX10:RDX17 QUB10:QUB17 QKF10:QKF17 QAJ10:QAJ17 PQN10:PQN17 PGR10:PGR17 OWV10:OWV17 OMZ10:OMZ17 ODD10:ODD17 NTH10:NTH17 NJL10:NJL17 MZP10:MZP17 MPT10:MPT17 MFX10:MFX17 LWB10:LWB17 LMF10:LMF17 LCJ10:LCJ17 KSN10:KSN17 KIR10:KIR17 JYV10:JYV17 JOZ10:JOZ17 JFD10:JFD17 IVH10:IVH17 ILL10:ILL17 IBP10:IBP17 HRT10:HRT17 HHX10:HHX17 GYB10:GYB17 GOF10:GOF17 GEJ10:GEJ17 FUN10:FUN17 FKR10:FKR17 FAV10:FAV17 EQZ10:EQZ17 EHD10:EHD17 DXH10:DXH17 DNL10:DNL17 DDP10:DDP17 CTT10:CTT17 CJX10:CJX17 CAB10:CAB17 BQF10:BQF17 BGJ10:BGJ17 AWN10:AWN17 AMR10:AMR17 ACV10:ACV17 SZ10:SZ17 JD10:JD17 WVP10:WVP17">
      <formula1>$F$16:$F$22</formula1>
    </dataValidation>
    <dataValidation type="list" allowBlank="1" showInputMessage="1" showErrorMessage="1" sqref="JD18:JD20 SZ18:SZ20 ACV18:ACV20 AMR18:AMR20 AWN18:AWN20 BGJ18:BGJ20 BQF18:BQF20 CAB18:CAB20 CJX18:CJX20 CTT18:CTT20 DDP18:DDP20 DNL18:DNL20 DXH18:DXH20 EHD18:EHD20 EQZ18:EQZ20 FAV18:FAV20 FKR18:FKR20 FUN18:FUN20 GEJ18:GEJ20 GOF18:GOF20 GYB18:GYB20 HHX18:HHX20 HRT18:HRT20 IBP18:IBP20 ILL18:ILL20 IVH18:IVH20 JFD18:JFD20 JOZ18:JOZ20 JYV18:JYV20 KIR18:KIR20 KSN18:KSN20 LCJ18:LCJ20 LMF18:LMF20 LWB18:LWB20 MFX18:MFX20 MPT18:MPT20 MZP18:MZP20 NJL18:NJL20 NTH18:NTH20 ODD18:ODD20 OMZ18:OMZ20 OWV18:OWV20 PGR18:PGR20 PQN18:PQN20 QAJ18:QAJ20 QKF18:QKF20 QUB18:QUB20 RDX18:RDX20 RNT18:RNT20 RXP18:RXP20 SHL18:SHL20 SRH18:SRH20 TBD18:TBD20 TKZ18:TKZ20 TUV18:TUV20 UER18:UER20 UON18:UON20 UYJ18:UYJ20 VIF18:VIF20 VSB18:VSB20 WBX18:WBX20 WLT18:WLT20 WVP18:WVP20">
      <formula1>$F$24:$F$27</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sheetPr>
    <tabColor rgb="FF00B0F0"/>
  </sheetPr>
  <dimension ref="A1:I27"/>
  <sheetViews>
    <sheetView zoomScale="40" zoomScaleNormal="40" workbookViewId="0">
      <selection activeCell="J31" sqref="J31"/>
    </sheetView>
  </sheetViews>
  <sheetFormatPr defaultRowHeight="21"/>
  <cols>
    <col min="1" max="1" width="8.42578125" style="106" customWidth="1"/>
    <col min="2" max="2" width="29.42578125" style="106" customWidth="1"/>
    <col min="3" max="3" width="22" style="106" customWidth="1"/>
    <col min="4" max="4" width="21.42578125" style="106" customWidth="1"/>
    <col min="5" max="5" width="40.28515625" style="106" bestFit="1" customWidth="1"/>
    <col min="6" max="6" width="18.5703125" style="106" bestFit="1" customWidth="1"/>
    <col min="7" max="7" width="15" style="106" bestFit="1" customWidth="1"/>
    <col min="8" max="8" width="20" style="106" customWidth="1"/>
    <col min="9" max="16384" width="9.140625" style="106"/>
  </cols>
  <sheetData>
    <row r="1" spans="1:9" ht="26.25">
      <c r="A1" s="327" t="s">
        <v>104</v>
      </c>
      <c r="B1" s="327"/>
      <c r="C1" s="327"/>
      <c r="D1" s="327"/>
      <c r="E1" s="327"/>
      <c r="F1" s="327"/>
      <c r="G1" s="327"/>
      <c r="H1" s="327"/>
    </row>
    <row r="2" spans="1:9">
      <c r="A2" s="107"/>
      <c r="B2" s="107"/>
      <c r="C2" s="107"/>
      <c r="D2" s="107"/>
      <c r="E2" s="107"/>
      <c r="F2" s="107"/>
      <c r="G2" s="107"/>
      <c r="H2" s="107"/>
    </row>
    <row r="3" spans="1:9" s="82" customFormat="1">
      <c r="A3" s="83" t="s">
        <v>105</v>
      </c>
      <c r="B3" s="83"/>
      <c r="C3" s="83"/>
      <c r="F3" s="83" t="s">
        <v>47</v>
      </c>
      <c r="G3" s="84"/>
      <c r="H3" s="84"/>
      <c r="I3" s="83"/>
    </row>
    <row r="4" spans="1:9" s="82" customFormat="1">
      <c r="A4" s="83" t="s">
        <v>81</v>
      </c>
      <c r="B4" s="83"/>
      <c r="C4" s="83"/>
      <c r="F4" s="83" t="s">
        <v>82</v>
      </c>
      <c r="G4" s="83"/>
      <c r="H4" s="83"/>
      <c r="I4" s="83"/>
    </row>
    <row r="5" spans="1:9" s="82" customFormat="1">
      <c r="A5" s="83" t="s">
        <v>83</v>
      </c>
      <c r="B5" s="83"/>
      <c r="C5" s="83"/>
      <c r="F5" s="83" t="s">
        <v>82</v>
      </c>
      <c r="G5" s="83"/>
      <c r="H5" s="83"/>
      <c r="I5" s="83"/>
    </row>
    <row r="6" spans="1:9" s="82" customFormat="1">
      <c r="A6" s="83" t="s">
        <v>84</v>
      </c>
      <c r="B6" s="83"/>
      <c r="C6" s="83"/>
      <c r="F6" s="83" t="s">
        <v>47</v>
      </c>
      <c r="G6" s="84"/>
      <c r="H6" s="84"/>
      <c r="I6" s="83"/>
    </row>
    <row r="8" spans="1:9" s="109" customFormat="1" ht="49.5" customHeight="1">
      <c r="A8" s="108" t="s">
        <v>85</v>
      </c>
      <c r="B8" s="108" t="s">
        <v>106</v>
      </c>
      <c r="C8" s="108" t="s">
        <v>107</v>
      </c>
      <c r="D8" s="108" t="s">
        <v>108</v>
      </c>
      <c r="E8" s="108" t="s">
        <v>109</v>
      </c>
      <c r="F8" s="108" t="s">
        <v>110</v>
      </c>
      <c r="G8" s="108" t="s">
        <v>111</v>
      </c>
      <c r="H8" s="108" t="s">
        <v>112</v>
      </c>
    </row>
    <row r="9" spans="1:9" s="109" customFormat="1">
      <c r="A9" s="110"/>
      <c r="B9" s="111" t="s">
        <v>62</v>
      </c>
      <c r="C9" s="112"/>
      <c r="D9" s="112"/>
      <c r="E9" s="112"/>
      <c r="F9" s="112"/>
      <c r="G9" s="113"/>
      <c r="H9" s="112">
        <f>SUM(H10:H21)</f>
        <v>0</v>
      </c>
    </row>
    <row r="10" spans="1:9" ht="42">
      <c r="A10" s="114"/>
      <c r="B10" s="114"/>
      <c r="C10" s="114"/>
      <c r="D10" s="114"/>
      <c r="E10" s="98" t="s">
        <v>113</v>
      </c>
      <c r="F10" s="114"/>
      <c r="G10" s="115"/>
      <c r="H10" s="114"/>
    </row>
    <row r="11" spans="1:9">
      <c r="A11" s="114"/>
      <c r="B11" s="114"/>
      <c r="C11" s="114"/>
      <c r="D11" s="114"/>
      <c r="E11" s="98" t="s">
        <v>114</v>
      </c>
      <c r="F11" s="114"/>
      <c r="G11" s="115"/>
      <c r="H11" s="114"/>
    </row>
    <row r="12" spans="1:9" ht="42">
      <c r="A12" s="114"/>
      <c r="B12" s="114"/>
      <c r="C12" s="114"/>
      <c r="D12" s="114"/>
      <c r="E12" s="98" t="s">
        <v>115</v>
      </c>
      <c r="F12" s="114"/>
      <c r="G12" s="115"/>
      <c r="H12" s="116"/>
    </row>
    <row r="13" spans="1:9" ht="42">
      <c r="A13" s="114"/>
      <c r="B13" s="114"/>
      <c r="C13" s="114"/>
      <c r="D13" s="114"/>
      <c r="E13" s="98" t="s">
        <v>116</v>
      </c>
      <c r="F13" s="114"/>
      <c r="G13" s="115"/>
      <c r="H13" s="114"/>
    </row>
    <row r="14" spans="1:9" ht="42">
      <c r="A14" s="114"/>
      <c r="B14" s="114"/>
      <c r="C14" s="114"/>
      <c r="D14" s="114"/>
      <c r="E14" s="98" t="s">
        <v>117</v>
      </c>
      <c r="F14" s="114"/>
      <c r="G14" s="115"/>
      <c r="H14" s="114"/>
    </row>
    <row r="15" spans="1:9">
      <c r="A15" s="114"/>
      <c r="B15" s="114"/>
      <c r="C15" s="114"/>
      <c r="D15" s="114"/>
      <c r="E15" s="98"/>
      <c r="F15" s="114"/>
      <c r="G15" s="115"/>
      <c r="H15" s="114"/>
    </row>
    <row r="16" spans="1:9">
      <c r="A16" s="114"/>
      <c r="B16" s="114"/>
      <c r="C16" s="114"/>
      <c r="D16" s="114"/>
      <c r="E16" s="98"/>
      <c r="F16" s="114"/>
      <c r="G16" s="115"/>
      <c r="H16" s="114"/>
    </row>
    <row r="17" spans="1:8">
      <c r="A17" s="114"/>
      <c r="B17" s="114"/>
      <c r="C17" s="114"/>
      <c r="D17" s="114"/>
      <c r="E17" s="98"/>
      <c r="F17" s="114"/>
      <c r="G17" s="115"/>
      <c r="H17" s="114"/>
    </row>
    <row r="18" spans="1:8">
      <c r="A18" s="114"/>
      <c r="B18" s="114"/>
      <c r="C18" s="114"/>
      <c r="D18" s="114"/>
      <c r="E18" s="98"/>
      <c r="F18" s="114"/>
      <c r="G18" s="115"/>
      <c r="H18" s="114"/>
    </row>
    <row r="19" spans="1:8">
      <c r="A19" s="114"/>
      <c r="B19" s="114"/>
      <c r="C19" s="114"/>
      <c r="D19" s="114"/>
      <c r="E19" s="98"/>
      <c r="F19" s="114"/>
      <c r="G19" s="115"/>
      <c r="H19" s="114"/>
    </row>
    <row r="20" spans="1:8">
      <c r="A20" s="114"/>
      <c r="B20" s="114"/>
      <c r="C20" s="114"/>
      <c r="D20" s="114"/>
      <c r="E20" s="98"/>
      <c r="F20" s="114"/>
      <c r="G20" s="115"/>
      <c r="H20" s="114"/>
    </row>
    <row r="21" spans="1:8">
      <c r="A21" s="114"/>
      <c r="B21" s="114"/>
      <c r="C21" s="114"/>
      <c r="D21" s="114"/>
      <c r="E21" s="98"/>
      <c r="F21" s="114"/>
      <c r="G21" s="115"/>
      <c r="H21" s="114"/>
    </row>
    <row r="22" spans="1:8">
      <c r="B22" s="117" t="s">
        <v>71</v>
      </c>
    </row>
    <row r="23" spans="1:8">
      <c r="A23" s="106">
        <v>0.125</v>
      </c>
      <c r="B23" s="106" t="s">
        <v>113</v>
      </c>
    </row>
    <row r="24" spans="1:8">
      <c r="A24" s="106">
        <v>0.25</v>
      </c>
      <c r="B24" s="106" t="s">
        <v>114</v>
      </c>
    </row>
    <row r="25" spans="1:8">
      <c r="A25" s="118">
        <v>0.5</v>
      </c>
      <c r="B25" s="106" t="s">
        <v>115</v>
      </c>
    </row>
    <row r="26" spans="1:8">
      <c r="A26" s="106">
        <v>0.75</v>
      </c>
      <c r="B26" s="106" t="s">
        <v>116</v>
      </c>
    </row>
    <row r="27" spans="1:8">
      <c r="A27" s="118">
        <v>1</v>
      </c>
      <c r="B27" s="106" t="s">
        <v>117</v>
      </c>
    </row>
  </sheetData>
  <mergeCells count="1">
    <mergeCell ref="A1:H1"/>
  </mergeCells>
  <dataValidations count="2">
    <dataValidation type="date" allowBlank="1" showInputMessage="1" showErrorMessage="1" sqref="G10:G21">
      <formula1>238871</formula1>
      <formula2>239235</formula2>
    </dataValidation>
    <dataValidation type="list" allowBlank="1" showInputMessage="1" showErrorMessage="1" sqref="E10:E21">
      <formula1>คุณภาพงานสร้างสรรค์</formula1>
    </dataValidation>
  </dataValidations>
  <pageMargins left="0.27559055118110237" right="0.19685039370078741" top="0.43307086614173229" bottom="0.37" header="0.31496062992125984" footer="0.18"/>
  <pageSetup paperSize="9" scale="85" orientation="landscape" cellComments="asDisplayed" r:id="rId1"/>
  <headerFooter>
    <oddFooter>&amp;C&amp;P&amp;R&amp;D</oddFooter>
  </headerFooter>
  <legacyDrawing r:id="rId2"/>
</worksheet>
</file>

<file path=xl/worksheets/sheet12.xml><?xml version="1.0" encoding="utf-8"?>
<worksheet xmlns="http://schemas.openxmlformats.org/spreadsheetml/2006/main" xmlns:r="http://schemas.openxmlformats.org/officeDocument/2006/relationships">
  <sheetPr>
    <tabColor rgb="FF00B0F0"/>
  </sheetPr>
  <dimension ref="A1:F10"/>
  <sheetViews>
    <sheetView workbookViewId="0">
      <selection activeCell="C13" sqref="C13"/>
    </sheetView>
  </sheetViews>
  <sheetFormatPr defaultRowHeight="12.75"/>
  <cols>
    <col min="1" max="1" width="5" customWidth="1"/>
    <col min="2" max="2" width="28.28515625" customWidth="1"/>
    <col min="6" max="6" width="17.5703125" customWidth="1"/>
  </cols>
  <sheetData>
    <row r="1" spans="1:6" ht="21">
      <c r="A1" s="22" t="s">
        <v>360</v>
      </c>
    </row>
    <row r="3" spans="1:6" ht="38.25" customHeight="1">
      <c r="A3" s="293" t="s">
        <v>36</v>
      </c>
      <c r="B3" s="293" t="s">
        <v>37</v>
      </c>
      <c r="C3" s="293" t="s">
        <v>38</v>
      </c>
      <c r="D3" s="293"/>
      <c r="E3" s="293"/>
      <c r="F3" s="293" t="s">
        <v>169</v>
      </c>
    </row>
    <row r="4" spans="1:6" ht="18.75">
      <c r="A4" s="293"/>
      <c r="B4" s="293"/>
      <c r="C4" s="273">
        <v>2553</v>
      </c>
      <c r="D4" s="273">
        <v>2554</v>
      </c>
      <c r="E4" s="273">
        <v>2555</v>
      </c>
      <c r="F4" s="293"/>
    </row>
    <row r="5" spans="1:6" ht="18.75">
      <c r="A5" s="273">
        <v>1</v>
      </c>
      <c r="B5" s="274" t="s">
        <v>361</v>
      </c>
      <c r="C5" s="273"/>
      <c r="D5" s="273"/>
      <c r="E5" s="273"/>
      <c r="F5" s="273"/>
    </row>
    <row r="6" spans="1:6" ht="18.75">
      <c r="A6" s="273">
        <v>2</v>
      </c>
      <c r="B6" s="274" t="s">
        <v>362</v>
      </c>
      <c r="C6" s="273"/>
      <c r="D6" s="273"/>
      <c r="E6" s="273"/>
      <c r="F6" s="273"/>
    </row>
    <row r="7" spans="1:6" ht="37.5">
      <c r="A7" s="273">
        <v>3</v>
      </c>
      <c r="B7" s="274" t="s">
        <v>363</v>
      </c>
      <c r="C7" s="273"/>
      <c r="D7" s="273"/>
      <c r="E7" s="273"/>
      <c r="F7" s="273"/>
    </row>
    <row r="8" spans="1:6" ht="37.5">
      <c r="A8" s="273">
        <v>4</v>
      </c>
      <c r="B8" s="274" t="s">
        <v>364</v>
      </c>
      <c r="C8" s="273"/>
      <c r="D8" s="273"/>
      <c r="E8" s="273"/>
      <c r="F8" s="273"/>
    </row>
    <row r="9" spans="1:6" ht="37.5">
      <c r="A9" s="273">
        <v>5</v>
      </c>
      <c r="B9" s="274" t="s">
        <v>365</v>
      </c>
      <c r="C9" s="273"/>
      <c r="D9" s="273"/>
      <c r="E9" s="273"/>
      <c r="F9" s="273"/>
    </row>
    <row r="10" spans="1:6" ht="18.75">
      <c r="A10" s="273">
        <v>6</v>
      </c>
      <c r="B10" s="273" t="s">
        <v>180</v>
      </c>
      <c r="C10" s="19"/>
      <c r="D10" s="274"/>
      <c r="E10" s="19"/>
      <c r="F10" s="19"/>
    </row>
  </sheetData>
  <mergeCells count="4">
    <mergeCell ref="A3:A4"/>
    <mergeCell ref="B3:B4"/>
    <mergeCell ref="C3:E3"/>
    <mergeCell ref="F3:F4"/>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00B0F0"/>
  </sheetPr>
  <dimension ref="A1:Q28"/>
  <sheetViews>
    <sheetView zoomScale="40" zoomScaleNormal="40" workbookViewId="0">
      <selection sqref="A1:XFD1048576"/>
    </sheetView>
  </sheetViews>
  <sheetFormatPr defaultColWidth="8.85546875" defaultRowHeight="21"/>
  <cols>
    <col min="1" max="1" width="5.42578125" style="82" customWidth="1"/>
    <col min="2" max="2" width="27.140625" style="82" customWidth="1"/>
    <col min="3" max="3" width="19" style="82" customWidth="1"/>
    <col min="4" max="4" width="19.5703125" style="82" customWidth="1"/>
    <col min="5" max="5" width="23.140625" style="105" customWidth="1"/>
    <col min="6" max="6" width="24.5703125" style="82" customWidth="1"/>
    <col min="7" max="7" width="24" style="82" customWidth="1"/>
    <col min="8" max="8" width="15.140625" style="82" customWidth="1"/>
    <col min="9" max="9" width="18.7109375" style="82" customWidth="1"/>
    <col min="10" max="10" width="16.28515625" style="82" customWidth="1"/>
    <col min="11" max="11" width="16.42578125" style="82" customWidth="1"/>
    <col min="12" max="12" width="11.85546875" style="82" customWidth="1"/>
    <col min="13" max="13" width="13.85546875" style="82" customWidth="1"/>
    <col min="14" max="14" width="14.42578125" style="82" customWidth="1"/>
    <col min="15" max="15" width="10.85546875" style="82" customWidth="1"/>
    <col min="16" max="16" width="10.5703125" style="82" customWidth="1"/>
    <col min="17" max="17" width="11.42578125" style="82" bestFit="1" customWidth="1"/>
    <col min="18" max="16384" width="8.85546875" style="82"/>
  </cols>
  <sheetData>
    <row r="1" spans="1:17" ht="26.25">
      <c r="A1" s="323" t="s">
        <v>118</v>
      </c>
      <c r="B1" s="323"/>
      <c r="C1" s="323"/>
      <c r="D1" s="323"/>
      <c r="E1" s="323"/>
      <c r="F1" s="323"/>
      <c r="G1" s="323"/>
      <c r="H1" s="323"/>
      <c r="I1" s="323"/>
    </row>
    <row r="2" spans="1:17">
      <c r="A2" s="290"/>
      <c r="B2" s="290"/>
      <c r="C2" s="290"/>
      <c r="D2" s="290"/>
      <c r="E2" s="290"/>
      <c r="F2" s="290"/>
      <c r="G2" s="290"/>
      <c r="H2" s="290"/>
      <c r="I2" s="290"/>
    </row>
    <row r="3" spans="1:17">
      <c r="A3" s="83" t="s">
        <v>119</v>
      </c>
      <c r="B3" s="83"/>
      <c r="C3" s="83"/>
      <c r="E3" s="82"/>
      <c r="G3" s="83" t="s">
        <v>47</v>
      </c>
      <c r="H3" s="84"/>
      <c r="I3" s="83"/>
    </row>
    <row r="4" spans="1:17">
      <c r="A4" s="83" t="s">
        <v>120</v>
      </c>
      <c r="B4" s="83"/>
      <c r="C4" s="83"/>
      <c r="E4" s="82"/>
      <c r="G4" s="83" t="s">
        <v>82</v>
      </c>
      <c r="H4" s="83"/>
      <c r="I4" s="83"/>
    </row>
    <row r="5" spans="1:17">
      <c r="A5" s="83" t="s">
        <v>121</v>
      </c>
      <c r="B5" s="83"/>
      <c r="C5" s="83"/>
      <c r="E5" s="82"/>
      <c r="G5" s="83" t="s">
        <v>47</v>
      </c>
      <c r="H5" s="84"/>
      <c r="I5" s="83"/>
    </row>
    <row r="7" spans="1:17" s="119" customFormat="1">
      <c r="A7" s="328" t="s">
        <v>85</v>
      </c>
      <c r="B7" s="330" t="s">
        <v>122</v>
      </c>
      <c r="C7" s="330" t="s">
        <v>123</v>
      </c>
      <c r="D7" s="330" t="s">
        <v>88</v>
      </c>
      <c r="E7" s="330" t="s">
        <v>89</v>
      </c>
      <c r="F7" s="330" t="s">
        <v>124</v>
      </c>
      <c r="G7" s="330" t="s">
        <v>125</v>
      </c>
      <c r="H7" s="330" t="s">
        <v>126</v>
      </c>
      <c r="I7" s="330" t="s">
        <v>127</v>
      </c>
      <c r="J7" s="330" t="s">
        <v>128</v>
      </c>
      <c r="K7" s="330" t="s">
        <v>129</v>
      </c>
      <c r="L7" s="330" t="s">
        <v>130</v>
      </c>
      <c r="M7" s="332" t="s">
        <v>131</v>
      </c>
      <c r="N7" s="333"/>
      <c r="O7" s="330" t="s">
        <v>132</v>
      </c>
      <c r="P7" s="330" t="s">
        <v>133</v>
      </c>
      <c r="Q7" s="328" t="s">
        <v>134</v>
      </c>
    </row>
    <row r="8" spans="1:17" s="119" customFormat="1" ht="126" customHeight="1">
      <c r="A8" s="329"/>
      <c r="B8" s="331"/>
      <c r="C8" s="331"/>
      <c r="D8" s="331"/>
      <c r="E8" s="331"/>
      <c r="F8" s="331"/>
      <c r="G8" s="331"/>
      <c r="H8" s="331"/>
      <c r="I8" s="331"/>
      <c r="J8" s="331"/>
      <c r="K8" s="331"/>
      <c r="L8" s="331"/>
      <c r="M8" s="120" t="s">
        <v>135</v>
      </c>
      <c r="N8" s="120" t="s">
        <v>136</v>
      </c>
      <c r="O8" s="331"/>
      <c r="P8" s="331"/>
      <c r="Q8" s="329"/>
    </row>
    <row r="9" spans="1:17" s="119" customFormat="1">
      <c r="A9" s="91"/>
      <c r="B9" s="121" t="s">
        <v>62</v>
      </c>
      <c r="C9" s="121"/>
      <c r="D9" s="93"/>
      <c r="E9" s="93"/>
      <c r="F9" s="93"/>
      <c r="G9" s="122"/>
      <c r="H9" s="122"/>
      <c r="I9" s="122"/>
      <c r="J9" s="122"/>
      <c r="K9" s="123"/>
      <c r="L9" s="123"/>
      <c r="M9" s="123"/>
      <c r="N9" s="123"/>
      <c r="O9" s="123"/>
      <c r="P9" s="122"/>
      <c r="Q9" s="93"/>
    </row>
    <row r="10" spans="1:17" s="119" customFormat="1">
      <c r="A10" s="124"/>
      <c r="B10" s="124"/>
      <c r="C10" s="124" t="s">
        <v>99</v>
      </c>
      <c r="D10" s="124"/>
      <c r="E10" s="124"/>
      <c r="F10" s="124" t="s">
        <v>137</v>
      </c>
      <c r="G10" s="125" t="s">
        <v>138</v>
      </c>
      <c r="H10" s="125"/>
      <c r="I10" s="125"/>
      <c r="J10" s="125" t="s">
        <v>139</v>
      </c>
      <c r="K10" s="126" t="s">
        <v>140</v>
      </c>
      <c r="L10" s="127" t="s">
        <v>141</v>
      </c>
      <c r="M10" s="127"/>
      <c r="N10" s="127"/>
      <c r="O10" s="126"/>
      <c r="P10" s="125"/>
      <c r="Q10" s="124"/>
    </row>
    <row r="11" spans="1:17" s="119" customFormat="1">
      <c r="A11" s="124"/>
      <c r="B11" s="124"/>
      <c r="C11" s="124" t="s">
        <v>99</v>
      </c>
      <c r="D11" s="124"/>
      <c r="E11" s="124"/>
      <c r="F11" s="124" t="s">
        <v>142</v>
      </c>
      <c r="G11" s="125" t="s">
        <v>143</v>
      </c>
      <c r="H11" s="125"/>
      <c r="I11" s="125"/>
      <c r="J11" s="125" t="s">
        <v>144</v>
      </c>
      <c r="K11" s="126" t="s">
        <v>145</v>
      </c>
      <c r="L11" s="124"/>
      <c r="M11" s="124"/>
      <c r="N11" s="124"/>
      <c r="O11" s="126"/>
      <c r="P11" s="125"/>
      <c r="Q11" s="124"/>
    </row>
    <row r="12" spans="1:17" s="119" customFormat="1">
      <c r="A12" s="124"/>
      <c r="B12" s="124"/>
      <c r="C12" s="124" t="s">
        <v>99</v>
      </c>
      <c r="D12" s="124"/>
      <c r="E12" s="124"/>
      <c r="F12" s="124" t="s">
        <v>146</v>
      </c>
      <c r="G12" s="125" t="s">
        <v>147</v>
      </c>
      <c r="H12" s="125"/>
      <c r="I12" s="125"/>
      <c r="J12" s="125"/>
      <c r="K12" s="126" t="s">
        <v>148</v>
      </c>
      <c r="L12" s="124"/>
      <c r="M12" s="124"/>
      <c r="N12" s="124"/>
      <c r="O12" s="126"/>
      <c r="P12" s="125"/>
      <c r="Q12" s="124"/>
    </row>
    <row r="13" spans="1:17" s="119" customFormat="1">
      <c r="A13" s="124"/>
      <c r="B13" s="124"/>
      <c r="C13" s="124" t="s">
        <v>99</v>
      </c>
      <c r="D13" s="124"/>
      <c r="E13" s="124"/>
      <c r="F13" s="124" t="s">
        <v>137</v>
      </c>
      <c r="G13" s="125"/>
      <c r="H13" s="125"/>
      <c r="I13" s="125"/>
      <c r="J13" s="125"/>
      <c r="K13" s="126" t="s">
        <v>149</v>
      </c>
      <c r="L13" s="124"/>
      <c r="M13" s="124"/>
      <c r="N13" s="124"/>
      <c r="O13" s="126"/>
      <c r="P13" s="125"/>
      <c r="Q13" s="124"/>
    </row>
    <row r="14" spans="1:17" s="119" customFormat="1">
      <c r="A14" s="124"/>
      <c r="B14" s="124"/>
      <c r="C14" s="124" t="s">
        <v>99</v>
      </c>
      <c r="D14" s="124"/>
      <c r="E14" s="124"/>
      <c r="F14" s="124" t="s">
        <v>142</v>
      </c>
      <c r="G14" s="125"/>
      <c r="H14" s="125"/>
      <c r="I14" s="125"/>
      <c r="J14" s="125"/>
      <c r="K14" s="126"/>
      <c r="L14" s="124"/>
      <c r="M14" s="124"/>
      <c r="N14" s="124"/>
      <c r="O14" s="126"/>
      <c r="P14" s="125"/>
      <c r="Q14" s="124"/>
    </row>
    <row r="15" spans="1:17" s="119" customFormat="1">
      <c r="A15" s="124"/>
      <c r="B15" s="124"/>
      <c r="C15" s="124" t="s">
        <v>100</v>
      </c>
      <c r="D15" s="124"/>
      <c r="E15" s="124"/>
      <c r="F15" s="124" t="s">
        <v>146</v>
      </c>
      <c r="G15" s="125"/>
      <c r="H15" s="125"/>
      <c r="I15" s="125"/>
      <c r="J15" s="125"/>
      <c r="K15" s="126"/>
      <c r="L15" s="124"/>
      <c r="M15" s="124"/>
      <c r="N15" s="124"/>
      <c r="O15" s="126"/>
      <c r="P15" s="125"/>
      <c r="Q15" s="124"/>
    </row>
    <row r="16" spans="1:17" s="119" customFormat="1">
      <c r="A16" s="124"/>
      <c r="B16" s="124"/>
      <c r="C16" s="124" t="s">
        <v>100</v>
      </c>
      <c r="D16" s="124"/>
      <c r="E16" s="124"/>
      <c r="F16" s="124" t="s">
        <v>137</v>
      </c>
      <c r="G16" s="125"/>
      <c r="H16" s="125"/>
      <c r="I16" s="125"/>
      <c r="J16" s="125"/>
      <c r="K16" s="126"/>
      <c r="L16" s="124"/>
      <c r="M16" s="124"/>
      <c r="N16" s="124"/>
      <c r="O16" s="126"/>
      <c r="P16" s="125"/>
      <c r="Q16" s="124"/>
    </row>
    <row r="17" spans="1:17" s="119" customFormat="1">
      <c r="A17" s="124"/>
      <c r="B17" s="124"/>
      <c r="C17" s="124" t="s">
        <v>100</v>
      </c>
      <c r="D17" s="124"/>
      <c r="E17" s="124"/>
      <c r="F17" s="124" t="s">
        <v>137</v>
      </c>
      <c r="G17" s="125"/>
      <c r="H17" s="125"/>
      <c r="I17" s="125"/>
      <c r="J17" s="125"/>
      <c r="K17" s="126"/>
      <c r="L17" s="124"/>
      <c r="M17" s="124"/>
      <c r="N17" s="124"/>
      <c r="O17" s="126"/>
      <c r="P17" s="125"/>
      <c r="Q17" s="124"/>
    </row>
    <row r="18" spans="1:17" s="119" customFormat="1">
      <c r="A18" s="124"/>
      <c r="B18" s="124"/>
      <c r="C18" s="124" t="s">
        <v>100</v>
      </c>
      <c r="D18" s="124"/>
      <c r="E18" s="124"/>
      <c r="F18" s="124" t="s">
        <v>137</v>
      </c>
      <c r="G18" s="125"/>
      <c r="H18" s="125"/>
      <c r="I18" s="125"/>
      <c r="J18" s="125"/>
      <c r="K18" s="126"/>
      <c r="L18" s="124"/>
      <c r="M18" s="124"/>
      <c r="N18" s="124"/>
      <c r="O18" s="126"/>
      <c r="P18" s="125"/>
      <c r="Q18" s="124"/>
    </row>
    <row r="19" spans="1:17" s="119" customFormat="1">
      <c r="K19" s="104"/>
      <c r="O19" s="104"/>
    </row>
    <row r="20" spans="1:17" s="119" customFormat="1">
      <c r="A20" s="103" t="s">
        <v>67</v>
      </c>
      <c r="K20" s="104"/>
      <c r="O20" s="104"/>
      <c r="P20" s="128" t="s">
        <v>150</v>
      </c>
    </row>
    <row r="21" spans="1:17" s="119" customFormat="1">
      <c r="A21" s="129" t="s">
        <v>151</v>
      </c>
      <c r="K21" s="104"/>
      <c r="O21" s="104"/>
    </row>
    <row r="22" spans="1:17" s="119" customFormat="1">
      <c r="A22" s="129" t="s">
        <v>152</v>
      </c>
      <c r="K22" s="104"/>
      <c r="O22" s="104"/>
      <c r="P22" s="128" t="s">
        <v>153</v>
      </c>
      <c r="Q22" s="128" t="s">
        <v>154</v>
      </c>
    </row>
    <row r="23" spans="1:17" s="119" customFormat="1">
      <c r="A23" s="129" t="s">
        <v>155</v>
      </c>
      <c r="K23" s="104"/>
      <c r="O23" s="104"/>
    </row>
    <row r="25" spans="1:17">
      <c r="B25" s="130" t="s">
        <v>156</v>
      </c>
      <c r="C25" s="130" t="s">
        <v>157</v>
      </c>
    </row>
    <row r="26" spans="1:17">
      <c r="B26" s="131" t="s">
        <v>137</v>
      </c>
      <c r="C26" s="131" t="s">
        <v>99</v>
      </c>
    </row>
    <row r="27" spans="1:17">
      <c r="B27" s="131" t="s">
        <v>142</v>
      </c>
      <c r="C27" s="131" t="s">
        <v>100</v>
      </c>
    </row>
    <row r="28" spans="1:17">
      <c r="B28" s="131" t="s">
        <v>146</v>
      </c>
    </row>
  </sheetData>
  <mergeCells count="17">
    <mergeCell ref="Q7:Q8"/>
    <mergeCell ref="J7:J8"/>
    <mergeCell ref="K7:K8"/>
    <mergeCell ref="L7:L8"/>
    <mergeCell ref="M7:N7"/>
    <mergeCell ref="O7:O8"/>
    <mergeCell ref="P7:P8"/>
    <mergeCell ref="A1:I1"/>
    <mergeCell ref="A7:A8"/>
    <mergeCell ref="B7:B8"/>
    <mergeCell ref="C7:C8"/>
    <mergeCell ref="D7:D8"/>
    <mergeCell ref="E7:E8"/>
    <mergeCell ref="F7:F8"/>
    <mergeCell ref="G7:G8"/>
    <mergeCell ref="H7:H8"/>
    <mergeCell ref="I7:I8"/>
  </mergeCells>
  <dataValidations count="7">
    <dataValidation type="date" allowBlank="1" showInputMessage="1" showErrorMessage="1" sqref="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G9:J9 JC9:JF9 SY9:TB9 ACU9:ACX9 AMQ9:AMT9 AWM9:AWP9 BGI9:BGL9 BQE9:BQH9 CAA9:CAD9 CJW9:CJZ9 CTS9:CTV9 DDO9:DDR9 DNK9:DNN9 DXG9:DXJ9 EHC9:EHF9 EQY9:ERB9 FAU9:FAX9 FKQ9:FKT9 FUM9:FUP9 GEI9:GEL9 GOE9:GOH9 GYA9:GYD9 HHW9:HHZ9 HRS9:HRV9 IBO9:IBR9 ILK9:ILN9 IVG9:IVJ9 JFC9:JFF9 JOY9:JPB9 JYU9:JYX9 KIQ9:KIT9 KSM9:KSP9 LCI9:LCL9 LME9:LMH9 LWA9:LWD9 MFW9:MFZ9 MPS9:MPV9 MZO9:MZR9 NJK9:NJN9 NTG9:NTJ9 ODC9:ODF9 OMY9:ONB9 OWU9:OWX9 PGQ9:PGT9 PQM9:PQP9 QAI9:QAL9 QKE9:QKH9 QUA9:QUD9 RDW9:RDZ9 RNS9:RNV9 RXO9:RXR9 SHK9:SHN9 SRG9:SRJ9 TBC9:TBF9 TKY9:TLB9 TUU9:TUX9 UEQ9:UET9 UOM9:UOP9 UYI9:UYL9 VIE9:VIH9 VSA9:VSD9 WBW9:WBZ9 WLS9:WLV9 WVO9:WVR9">
      <formula1>238506</formula1>
      <formula2>238840</formula2>
    </dataValidation>
    <dataValidation type="list" allowBlank="1" showInputMessage="1" showErrorMessage="1" sqref="O10:O18 JK10:JK18 TG10:TG18 ADC10:ADC18 AMY10:AMY18 AWU10:AWU18 BGQ10:BGQ18 BQM10:BQM18 CAI10:CAI18 CKE10:CKE18 CUA10:CUA18 DDW10:DDW18 DNS10:DNS18 DXO10:DXO18 EHK10:EHK18 ERG10:ERG18 FBC10:FBC18 FKY10:FKY18 FUU10:FUU18 GEQ10:GEQ18 GOM10:GOM18 GYI10:GYI18 HIE10:HIE18 HSA10:HSA18 IBW10:IBW18 ILS10:ILS18 IVO10:IVO18 JFK10:JFK18 JPG10:JPG18 JZC10:JZC18 KIY10:KIY18 KSU10:KSU18 LCQ10:LCQ18 LMM10:LMM18 LWI10:LWI18 MGE10:MGE18 MQA10:MQA18 MZW10:MZW18 NJS10:NJS18 NTO10:NTO18 ODK10:ODK18 ONG10:ONG18 OXC10:OXC18 PGY10:PGY18 PQU10:PQU18 QAQ10:QAQ18 QKM10:QKM18 QUI10:QUI18 REE10:REE18 ROA10:ROA18 RXW10:RXW18 SHS10:SHS18 SRO10:SRO18 TBK10:TBK18 TLG10:TLG18 TVC10:TVC18 UEY10:UEY18 UOU10:UOU18 UYQ10:UYQ18 VIM10:VIM18 VSI10:VSI18 WCE10:WCE18 WMA10:WMA18 WVW10:WVW18">
      <formula1>"อยู่ระหว่างยื่นจดอนุสิทธิบึตร, อยู่ระหว่างยื่นจดสิทธิบัตร, ได้รับอนุสิทธิบัตรแล้ว, ได้รับสิทธิบัตรแล้ว"</formula1>
    </dataValidation>
    <dataValidation type="list" allowBlank="1" showInputMessage="1" showErrorMessage="1" sqref="G10:G18 JC10:JC18 SY10:SY18 ACU10:ACU18 AMQ10:AMQ18 AWM10:AWM18 BGI10:BGI18 BQE10:BQE18 CAA10:CAA18 CJW10:CJW18 CTS10:CTS18 DDO10:DDO18 DNK10:DNK18 DXG10:DXG18 EHC10:EHC18 EQY10:EQY18 FAU10:FAU18 FKQ10:FKQ18 FUM10:FUM18 GEI10:GEI18 GOE10:GOE18 GYA10:GYA18 HHW10:HHW18 HRS10:HRS18 IBO10:IBO18 ILK10:ILK18 IVG10:IVG18 JFC10:JFC18 JOY10:JOY18 JYU10:JYU18 KIQ10:KIQ18 KSM10:KSM18 LCI10:LCI18 LME10:LME18 LWA10:LWA18 MFW10:MFW18 MPS10:MPS18 MZO10:MZO18 NJK10:NJK18 NTG10:NTG18 ODC10:ODC18 OMY10:OMY18 OWU10:OWU18 PGQ10:PGQ18 PQM10:PQM18 QAI10:QAI18 QKE10:QKE18 QUA10:QUA18 RDW10:RDW18 RNS10:RNS18 RXO10:RXO18 SHK10:SHK18 SRG10:SRG18 TBC10:TBC18 TKY10:TKY18 TUU10:TUU18 UEQ10:UEQ18 UOM10:UOM18 UYI10:UYI18 VIE10:VIE18 VSA10:VSA18 WBW10:WBW18 WLS10:WLS18 WVO10:WVO18">
      <formula1>"ทุนจากหน่วยงานที่สังกัด,ทุนภายในจากมหาวิทยาลัย,ทุนจากรัฐบาล/รัฐวิสาหกิจ/เอกชน/ชุมชน,ทุนจากต่างประเทศ"</formula1>
    </dataValidation>
    <dataValidation type="list" allowBlank="1" showInputMessage="1" showErrorMessage="1" sqref="J10:J15 JF10:JF15 TB10:TB15 ACX10:ACX15 AMT10:AMT15 AWP10:AWP15 BGL10:BGL15 BQH10:BQH15 CAD10:CAD15 CJZ10:CJZ15 CTV10:CTV15 DDR10:DDR15 DNN10:DNN15 DXJ10:DXJ15 EHF10:EHF15 ERB10:ERB15 FAX10:FAX15 FKT10:FKT15 FUP10:FUP15 GEL10:GEL15 GOH10:GOH15 GYD10:GYD15 HHZ10:HHZ15 HRV10:HRV15 IBR10:IBR15 ILN10:ILN15 IVJ10:IVJ15 JFF10:JFF15 JPB10:JPB15 JYX10:JYX15 KIT10:KIT15 KSP10:KSP15 LCL10:LCL15 LMH10:LMH15 LWD10:LWD15 MFZ10:MFZ15 MPV10:MPV15 MZR10:MZR15 NJN10:NJN15 NTJ10:NTJ15 ODF10:ODF15 ONB10:ONB15 OWX10:OWX15 PGT10:PGT15 PQP10:PQP15 QAL10:QAL15 QKH10:QKH15 QUD10:QUD15 RDZ10:RDZ15 RNV10:RNV15 RXR10:RXR15 SHN10:SHN15 SRJ10:SRJ15 TBF10:TBF15 TLB10:TLB15 TUX10:TUX15 UET10:UET15 UOP10:UOP15 UYL10:UYL15 VIH10:VIH15 VSD10:VSD15 WBZ10:WBZ15 WLV10:WLV15 WVR10:WVR15">
      <formula1>"มี, ไม่มี"</formula1>
    </dataValidation>
    <dataValidation type="list" allowBlank="1" showInputMessage="1" showErrorMessage="1" sqref="K10:K18 JG10:JG18 TC10:TC18 ACY10:ACY18 AMU10:AMU18 AWQ10:AWQ18 BGM10:BGM18 BQI10:BQI18 CAE10:CAE18 CKA10:CKA18 CTW10:CTW18 DDS10:DDS18 DNO10:DNO18 DXK10:DXK18 EHG10:EHG18 ERC10:ERC18 FAY10:FAY18 FKU10:FKU18 FUQ10:FUQ18 GEM10:GEM18 GOI10:GOI18 GYE10:GYE18 HIA10:HIA18 HRW10:HRW18 IBS10:IBS18 ILO10:ILO18 IVK10:IVK18 JFG10:JFG18 JPC10:JPC18 JYY10:JYY18 KIU10:KIU18 KSQ10:KSQ18 LCM10:LCM18 LMI10:LMI18 LWE10:LWE18 MGA10:MGA18 MPW10:MPW18 MZS10:MZS18 NJO10:NJO18 NTK10:NTK18 ODG10:ODG18 ONC10:ONC18 OWY10:OWY18 PGU10:PGU18 PQQ10:PQQ18 QAM10:QAM18 QKI10:QKI18 QUE10:QUE18 REA10:REA18 RNW10:RNW18 RXS10:RXS18 SHO10:SHO18 SRK10:SRK18 TBG10:TBG18 TLC10:TLC18 TUY10:TUY18 UEU10:UEU18 UOQ10:UOQ18 UYM10:UYM18 VII10:VII18 VSE10:VSE18 WCA10:WCA18 WLW10:WLW18 WVS10:WVS18">
      <formula1>"เชิงวิชาการ,เชิงสาธารณะ,เชิงนโยบายหรือระดับประเทศ,เชิงพาณิชย์"</formula1>
    </dataValidation>
    <dataValidation type="list" allowBlank="1" showInputMessage="1" showErrorMessage="1" sqref="F10:F18">
      <formula1>งานบริการวิชาการ</formula1>
    </dataValidation>
    <dataValidation type="list" allowBlank="1" showInputMessage="1" showErrorMessage="1" sqref="C10:C18">
      <formula1>$C$26:$C$27</formula1>
    </dataValidation>
  </dataValidations>
  <pageMargins left="0.23622047244094491" right="0.23622047244094491" top="0.51181102362204722" bottom="0.35433070866141736" header="0.31496062992125984" footer="0.15748031496062992"/>
  <pageSetup paperSize="9" scale="85" orientation="landscape" cellComments="asDisplayed" r:id="rId1"/>
  <headerFooter>
    <oddFooter>&amp;C&amp;P&amp;R&amp;D</oddFooter>
  </headerFooter>
  <legacyDrawing r:id="rId2"/>
</worksheet>
</file>

<file path=xl/worksheets/sheet14.xml><?xml version="1.0" encoding="utf-8"?>
<worksheet xmlns="http://schemas.openxmlformats.org/spreadsheetml/2006/main" xmlns:r="http://schemas.openxmlformats.org/officeDocument/2006/relationships">
  <sheetPr>
    <tabColor rgb="FF00B0F0"/>
  </sheetPr>
  <dimension ref="A1:K14"/>
  <sheetViews>
    <sheetView workbookViewId="0">
      <selection activeCell="M10" sqref="M10"/>
    </sheetView>
  </sheetViews>
  <sheetFormatPr defaultRowHeight="12.75"/>
  <cols>
    <col min="1" max="1" width="5" customWidth="1"/>
    <col min="2" max="2" width="22.42578125" customWidth="1"/>
  </cols>
  <sheetData>
    <row r="1" spans="1:11" ht="21">
      <c r="A1" s="22" t="s">
        <v>373</v>
      </c>
    </row>
    <row r="3" spans="1:11" ht="18.75">
      <c r="A3" s="293" t="s">
        <v>36</v>
      </c>
      <c r="B3" s="293" t="s">
        <v>37</v>
      </c>
      <c r="C3" s="293" t="s">
        <v>268</v>
      </c>
      <c r="D3" s="293" t="s">
        <v>38</v>
      </c>
      <c r="E3" s="293"/>
      <c r="F3" s="293"/>
      <c r="G3" s="293"/>
      <c r="H3" s="293"/>
      <c r="I3" s="293"/>
      <c r="J3" s="293" t="s">
        <v>374</v>
      </c>
      <c r="K3" s="293"/>
    </row>
    <row r="4" spans="1:11" ht="18.75">
      <c r="A4" s="293"/>
      <c r="B4" s="293"/>
      <c r="C4" s="293"/>
      <c r="D4" s="306">
        <v>2553</v>
      </c>
      <c r="E4" s="307"/>
      <c r="F4" s="293">
        <v>2554</v>
      </c>
      <c r="G4" s="293"/>
      <c r="H4" s="293">
        <v>2555</v>
      </c>
      <c r="I4" s="293"/>
      <c r="J4" s="293"/>
      <c r="K4" s="293"/>
    </row>
    <row r="5" spans="1:11" ht="18.75">
      <c r="A5" s="293"/>
      <c r="B5" s="293"/>
      <c r="C5" s="293"/>
      <c r="D5" s="293" t="s">
        <v>213</v>
      </c>
      <c r="E5" s="293" t="s">
        <v>214</v>
      </c>
      <c r="F5" s="293" t="s">
        <v>213</v>
      </c>
      <c r="G5" s="273" t="s">
        <v>215</v>
      </c>
      <c r="H5" s="293" t="s">
        <v>213</v>
      </c>
      <c r="I5" s="293" t="s">
        <v>214</v>
      </c>
      <c r="J5" s="293" t="s">
        <v>213</v>
      </c>
      <c r="K5" s="273" t="s">
        <v>215</v>
      </c>
    </row>
    <row r="6" spans="1:11" ht="18.75">
      <c r="A6" s="293"/>
      <c r="B6" s="293"/>
      <c r="C6" s="293"/>
      <c r="D6" s="293"/>
      <c r="E6" s="293"/>
      <c r="F6" s="293"/>
      <c r="G6" s="273" t="s">
        <v>205</v>
      </c>
      <c r="H6" s="293"/>
      <c r="I6" s="293"/>
      <c r="J6" s="293"/>
      <c r="K6" s="273" t="s">
        <v>205</v>
      </c>
    </row>
    <row r="7" spans="1:11" ht="37.5">
      <c r="A7" s="273">
        <v>1</v>
      </c>
      <c r="B7" s="274" t="s">
        <v>366</v>
      </c>
      <c r="C7" s="273">
        <v>0.25</v>
      </c>
      <c r="D7" s="273"/>
      <c r="E7" s="273"/>
      <c r="F7" s="273"/>
      <c r="G7" s="273"/>
      <c r="H7" s="273"/>
      <c r="I7" s="273"/>
      <c r="J7" s="273"/>
      <c r="K7" s="273"/>
    </row>
    <row r="8" spans="1:11" ht="56.25">
      <c r="A8" s="273">
        <v>2</v>
      </c>
      <c r="B8" s="274" t="s">
        <v>367</v>
      </c>
      <c r="C8" s="273">
        <v>0.5</v>
      </c>
      <c r="D8" s="273"/>
      <c r="E8" s="273"/>
      <c r="F8" s="273"/>
      <c r="G8" s="273"/>
      <c r="H8" s="273"/>
      <c r="I8" s="273"/>
      <c r="J8" s="273"/>
      <c r="K8" s="273"/>
    </row>
    <row r="9" spans="1:11" ht="75">
      <c r="A9" s="273">
        <v>3</v>
      </c>
      <c r="B9" s="287" t="s">
        <v>368</v>
      </c>
      <c r="C9" s="273">
        <v>0.75</v>
      </c>
      <c r="D9" s="273"/>
      <c r="E9" s="273"/>
      <c r="F9" s="273"/>
      <c r="G9" s="273"/>
      <c r="H9" s="273"/>
      <c r="I9" s="273"/>
      <c r="J9" s="273"/>
      <c r="K9" s="273"/>
    </row>
    <row r="10" spans="1:11" ht="150">
      <c r="A10" s="273">
        <v>4</v>
      </c>
      <c r="B10" s="274" t="s">
        <v>369</v>
      </c>
      <c r="C10" s="190">
        <v>1</v>
      </c>
      <c r="D10" s="273"/>
      <c r="E10" s="273"/>
      <c r="F10" s="273"/>
      <c r="G10" s="273"/>
      <c r="H10" s="273"/>
      <c r="I10" s="273"/>
      <c r="J10" s="273"/>
      <c r="K10" s="273"/>
    </row>
    <row r="11" spans="1:11" ht="37.5" customHeight="1">
      <c r="A11" s="273">
        <v>5</v>
      </c>
      <c r="B11" s="294" t="s">
        <v>370</v>
      </c>
      <c r="C11" s="294"/>
      <c r="D11" s="273"/>
      <c r="E11" s="273"/>
      <c r="F11" s="273"/>
      <c r="G11" s="273"/>
      <c r="H11" s="273"/>
      <c r="I11" s="273"/>
      <c r="J11" s="273"/>
      <c r="K11" s="273"/>
    </row>
    <row r="12" spans="1:11" ht="37.5" customHeight="1">
      <c r="A12" s="273">
        <v>6</v>
      </c>
      <c r="B12" s="294" t="s">
        <v>371</v>
      </c>
      <c r="C12" s="294"/>
      <c r="D12" s="293"/>
      <c r="E12" s="293"/>
      <c r="F12" s="293"/>
      <c r="G12" s="293"/>
      <c r="H12" s="293"/>
      <c r="I12" s="293"/>
      <c r="J12" s="293"/>
      <c r="K12" s="293"/>
    </row>
    <row r="13" spans="1:11" ht="18.75">
      <c r="A13" s="273">
        <v>7</v>
      </c>
      <c r="B13" s="294" t="s">
        <v>372</v>
      </c>
      <c r="C13" s="294"/>
      <c r="D13" s="294"/>
      <c r="E13" s="294"/>
      <c r="F13" s="334"/>
      <c r="G13" s="334"/>
      <c r="H13" s="334"/>
      <c r="I13" s="334"/>
      <c r="J13" s="334"/>
      <c r="K13" s="334"/>
    </row>
    <row r="14" spans="1:11" ht="18.75">
      <c r="A14" s="273">
        <v>8</v>
      </c>
      <c r="B14" s="293" t="s">
        <v>180</v>
      </c>
      <c r="C14" s="293"/>
      <c r="D14" s="334"/>
      <c r="E14" s="334"/>
      <c r="F14" s="334"/>
      <c r="G14" s="334"/>
      <c r="H14" s="334"/>
      <c r="I14" s="334"/>
      <c r="J14" s="334"/>
      <c r="K14" s="334"/>
    </row>
  </sheetData>
  <mergeCells count="30">
    <mergeCell ref="A3:A6"/>
    <mergeCell ref="B3:B6"/>
    <mergeCell ref="C3:C6"/>
    <mergeCell ref="D3:I3"/>
    <mergeCell ref="J3:K4"/>
    <mergeCell ref="D4:E4"/>
    <mergeCell ref="F4:G4"/>
    <mergeCell ref="H4:I4"/>
    <mergeCell ref="D5:D6"/>
    <mergeCell ref="E5:E6"/>
    <mergeCell ref="B11:C11"/>
    <mergeCell ref="F5:F6"/>
    <mergeCell ref="H5:H6"/>
    <mergeCell ref="I5:I6"/>
    <mergeCell ref="J5:J6"/>
    <mergeCell ref="B13:C13"/>
    <mergeCell ref="D13:E13"/>
    <mergeCell ref="F13:G13"/>
    <mergeCell ref="H13:I13"/>
    <mergeCell ref="J13:K13"/>
    <mergeCell ref="B12:C12"/>
    <mergeCell ref="D12:E12"/>
    <mergeCell ref="F12:G12"/>
    <mergeCell ref="H12:I12"/>
    <mergeCell ref="J12:K12"/>
    <mergeCell ref="B14:C14"/>
    <mergeCell ref="D14:E14"/>
    <mergeCell ref="F14:G14"/>
    <mergeCell ref="H14:I14"/>
    <mergeCell ref="J14:K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tabColor rgb="FF00B0F0"/>
  </sheetPr>
  <dimension ref="A1:H25"/>
  <sheetViews>
    <sheetView topLeftCell="B1" zoomScale="80" zoomScaleNormal="80" workbookViewId="0">
      <selection activeCell="F10" sqref="F10"/>
    </sheetView>
  </sheetViews>
  <sheetFormatPr defaultRowHeight="21"/>
  <cols>
    <col min="1" max="1" width="6.5703125" style="132" customWidth="1"/>
    <col min="2" max="2" width="34.140625" style="132" customWidth="1"/>
    <col min="3" max="3" width="20.42578125" style="132" customWidth="1"/>
    <col min="4" max="4" width="21.42578125" style="132" customWidth="1"/>
    <col min="5" max="5" width="38.7109375" style="136" bestFit="1" customWidth="1"/>
    <col min="6" max="6" width="21.85546875" style="132" customWidth="1"/>
    <col min="7" max="7" width="15.5703125" style="132" customWidth="1"/>
    <col min="8" max="8" width="20" style="132" customWidth="1"/>
    <col min="9" max="16384" width="9.140625" style="132"/>
  </cols>
  <sheetData>
    <row r="1" spans="1:8" ht="26.25">
      <c r="A1" s="335" t="s">
        <v>158</v>
      </c>
      <c r="B1" s="335"/>
      <c r="C1" s="335"/>
      <c r="D1" s="335"/>
      <c r="E1" s="335"/>
      <c r="F1" s="335"/>
      <c r="G1" s="335"/>
      <c r="H1" s="335"/>
    </row>
    <row r="2" spans="1:8" ht="15" customHeight="1">
      <c r="A2" s="291"/>
      <c r="B2" s="291"/>
      <c r="C2" s="291"/>
      <c r="D2" s="291"/>
      <c r="E2" s="291"/>
      <c r="F2" s="291"/>
      <c r="G2" s="291"/>
      <c r="H2" s="291"/>
    </row>
    <row r="3" spans="1:8">
      <c r="A3" s="133" t="s">
        <v>159</v>
      </c>
      <c r="B3" s="134"/>
      <c r="C3" s="134"/>
      <c r="D3" s="135" t="s">
        <v>47</v>
      </c>
      <c r="E3" s="134"/>
      <c r="F3" s="134"/>
    </row>
    <row r="4" spans="1:8" ht="10.5" customHeight="1"/>
    <row r="5" spans="1:8" ht="63">
      <c r="A5" s="137" t="s">
        <v>85</v>
      </c>
      <c r="B5" s="137" t="s">
        <v>160</v>
      </c>
      <c r="C5" s="137" t="s">
        <v>161</v>
      </c>
      <c r="D5" s="137" t="s">
        <v>108</v>
      </c>
      <c r="E5" s="137" t="s">
        <v>162</v>
      </c>
      <c r="F5" s="137" t="s">
        <v>163</v>
      </c>
      <c r="G5" s="137" t="s">
        <v>164</v>
      </c>
      <c r="H5" s="137" t="s">
        <v>165</v>
      </c>
    </row>
    <row r="6" spans="1:8">
      <c r="A6" s="138"/>
      <c r="B6" s="139" t="s">
        <v>62</v>
      </c>
      <c r="C6" s="140"/>
      <c r="D6" s="140"/>
      <c r="E6" s="140"/>
      <c r="F6" s="140"/>
      <c r="G6" s="141"/>
      <c r="H6" s="453">
        <f>SUM(H7:H18)</f>
        <v>2.5</v>
      </c>
    </row>
    <row r="7" spans="1:8" ht="24" customHeight="1">
      <c r="A7" s="142"/>
      <c r="B7" s="142"/>
      <c r="C7" s="142"/>
      <c r="D7" s="142"/>
      <c r="E7" s="143" t="s">
        <v>166</v>
      </c>
      <c r="F7" s="142"/>
      <c r="G7" s="144"/>
      <c r="H7" s="143">
        <v>0.25</v>
      </c>
    </row>
    <row r="8" spans="1:8">
      <c r="A8" s="142"/>
      <c r="B8" s="142"/>
      <c r="C8" s="142"/>
      <c r="D8" s="142"/>
      <c r="E8" s="143" t="s">
        <v>167</v>
      </c>
      <c r="F8" s="142"/>
      <c r="G8" s="144"/>
      <c r="H8" s="454">
        <v>0.5</v>
      </c>
    </row>
    <row r="9" spans="1:8" ht="38.25">
      <c r="A9" s="142"/>
      <c r="B9" s="142"/>
      <c r="C9" s="142"/>
      <c r="D9" s="142"/>
      <c r="E9" s="455" t="s">
        <v>334</v>
      </c>
      <c r="F9" s="142"/>
      <c r="G9" s="144"/>
      <c r="H9" s="143">
        <v>0.75</v>
      </c>
    </row>
    <row r="10" spans="1:8" ht="94.5">
      <c r="A10" s="142"/>
      <c r="B10" s="142"/>
      <c r="C10" s="142"/>
      <c r="D10" s="142"/>
      <c r="E10" s="455" t="s">
        <v>335</v>
      </c>
      <c r="F10" s="142"/>
      <c r="G10" s="144"/>
      <c r="H10" s="454">
        <v>1</v>
      </c>
    </row>
    <row r="11" spans="1:8">
      <c r="A11" s="142"/>
      <c r="B11" s="142"/>
      <c r="C11" s="142"/>
      <c r="D11" s="142"/>
      <c r="E11" s="143" t="s">
        <v>166</v>
      </c>
      <c r="F11" s="142"/>
      <c r="G11" s="144"/>
      <c r="H11" s="143"/>
    </row>
    <row r="12" spans="1:8">
      <c r="A12" s="142"/>
      <c r="B12" s="142"/>
      <c r="C12" s="142"/>
      <c r="D12" s="142"/>
      <c r="E12" s="143" t="s">
        <v>166</v>
      </c>
      <c r="F12" s="142"/>
      <c r="G12" s="144"/>
      <c r="H12" s="143"/>
    </row>
    <row r="13" spans="1:8">
      <c r="A13" s="142"/>
      <c r="B13" s="142"/>
      <c r="C13" s="142"/>
      <c r="D13" s="142"/>
      <c r="E13" s="143" t="s">
        <v>166</v>
      </c>
      <c r="F13" s="142"/>
      <c r="G13" s="144"/>
      <c r="H13" s="143"/>
    </row>
    <row r="14" spans="1:8">
      <c r="A14" s="142"/>
      <c r="B14" s="142"/>
      <c r="C14" s="142"/>
      <c r="D14" s="142"/>
      <c r="E14" s="143" t="s">
        <v>166</v>
      </c>
      <c r="F14" s="142"/>
      <c r="G14" s="144"/>
      <c r="H14" s="143"/>
    </row>
    <row r="15" spans="1:8">
      <c r="A15" s="142"/>
      <c r="B15" s="142"/>
      <c r="C15" s="142"/>
      <c r="D15" s="142"/>
      <c r="E15" s="143" t="s">
        <v>166</v>
      </c>
      <c r="F15" s="142"/>
      <c r="G15" s="144"/>
      <c r="H15" s="143"/>
    </row>
    <row r="16" spans="1:8">
      <c r="A16" s="142"/>
      <c r="B16" s="142"/>
      <c r="C16" s="142"/>
      <c r="D16" s="142"/>
      <c r="E16" s="143" t="s">
        <v>166</v>
      </c>
      <c r="F16" s="142"/>
      <c r="G16" s="144"/>
      <c r="H16" s="143"/>
    </row>
    <row r="17" spans="1:8">
      <c r="A17" s="142"/>
      <c r="B17" s="142"/>
      <c r="C17" s="142"/>
      <c r="D17" s="142"/>
      <c r="E17" s="143" t="s">
        <v>166</v>
      </c>
      <c r="F17" s="142"/>
      <c r="G17" s="144"/>
      <c r="H17" s="143"/>
    </row>
    <row r="18" spans="1:8">
      <c r="A18" s="142"/>
      <c r="B18" s="142"/>
      <c r="C18" s="142"/>
      <c r="D18" s="142"/>
      <c r="E18" s="143" t="s">
        <v>166</v>
      </c>
      <c r="F18" s="142"/>
      <c r="G18" s="144"/>
      <c r="H18" s="143"/>
    </row>
    <row r="20" spans="1:8">
      <c r="B20" s="132" t="s">
        <v>168</v>
      </c>
    </row>
    <row r="22" spans="1:8">
      <c r="A22" s="132">
        <v>0.25</v>
      </c>
      <c r="B22" s="132" t="s">
        <v>166</v>
      </c>
    </row>
    <row r="23" spans="1:8">
      <c r="A23" s="268">
        <v>0.5</v>
      </c>
      <c r="B23" s="132" t="s">
        <v>167</v>
      </c>
    </row>
    <row r="24" spans="1:8">
      <c r="A24" s="132">
        <v>0.75</v>
      </c>
      <c r="B24" s="132" t="s">
        <v>334</v>
      </c>
    </row>
    <row r="25" spans="1:8">
      <c r="A25" s="268">
        <v>1</v>
      </c>
      <c r="B25" s="269" t="s">
        <v>335</v>
      </c>
    </row>
  </sheetData>
  <mergeCells count="1">
    <mergeCell ref="A1:H1"/>
  </mergeCells>
  <dataValidations count="3">
    <dataValidation type="date" allowBlank="1" showInputMessage="1" showErrorMessage="1" sqref="G7:G18">
      <formula1>238871</formula1>
      <formula2>239235</formula2>
    </dataValidation>
    <dataValidation type="date" allowBlank="1" showInputMessage="1" showErrorMessage="1" sqref="G6">
      <formula1>238506</formula1>
      <formula2>238870</formula2>
    </dataValidation>
    <dataValidation type="list" allowBlank="1" showInputMessage="1" showErrorMessage="1" sqref="E7:E18">
      <formula1>$B$22:$B$25</formula1>
    </dataValidation>
  </dataValidations>
  <pageMargins left="0.23622047244094491" right="0.19685039370078741" top="0.4" bottom="0.4" header="0.17" footer="0.17"/>
  <pageSetup paperSize="9" scale="85" orientation="landscape" cellComments="asDisplayed" r:id="rId1"/>
  <headerFooter>
    <oddFooter>&amp;C&amp;P&amp;R&amp;D</oddFooter>
  </headerFooter>
  <legacyDrawing r:id="rId2"/>
</worksheet>
</file>

<file path=xl/worksheets/sheet16.xml><?xml version="1.0" encoding="utf-8"?>
<worksheet xmlns="http://schemas.openxmlformats.org/spreadsheetml/2006/main" xmlns:r="http://schemas.openxmlformats.org/officeDocument/2006/relationships">
  <dimension ref="A1:F10"/>
  <sheetViews>
    <sheetView workbookViewId="0">
      <selection activeCell="F22" sqref="F22"/>
    </sheetView>
  </sheetViews>
  <sheetFormatPr defaultRowHeight="12.75"/>
  <cols>
    <col min="2" max="2" width="24.5703125" customWidth="1"/>
    <col min="3" max="3" width="14.140625" customWidth="1"/>
    <col min="4" max="4" width="13.85546875" customWidth="1"/>
    <col min="5" max="5" width="15.5703125" customWidth="1"/>
    <col min="6" max="6" width="19.7109375" bestFit="1" customWidth="1"/>
  </cols>
  <sheetData>
    <row r="1" spans="1:6" ht="21">
      <c r="A1" s="22" t="s">
        <v>323</v>
      </c>
    </row>
    <row r="3" spans="1:6" ht="36.75" customHeight="1">
      <c r="A3" s="293" t="s">
        <v>36</v>
      </c>
      <c r="B3" s="293" t="s">
        <v>37</v>
      </c>
      <c r="C3" s="293" t="s">
        <v>38</v>
      </c>
      <c r="D3" s="293"/>
      <c r="E3" s="293"/>
      <c r="F3" s="293" t="s">
        <v>169</v>
      </c>
    </row>
    <row r="4" spans="1:6" ht="18.75">
      <c r="A4" s="293"/>
      <c r="B4" s="293"/>
      <c r="C4" s="257">
        <v>2553</v>
      </c>
      <c r="D4" s="257">
        <v>2554</v>
      </c>
      <c r="E4" s="24">
        <v>2555</v>
      </c>
      <c r="F4" s="293"/>
    </row>
    <row r="5" spans="1:6" ht="56.25">
      <c r="A5" s="24">
        <v>1</v>
      </c>
      <c r="B5" s="18" t="s">
        <v>183</v>
      </c>
      <c r="C5" s="24"/>
      <c r="D5" s="24"/>
      <c r="E5" s="24"/>
      <c r="F5" s="24"/>
    </row>
    <row r="6" spans="1:6" ht="37.5">
      <c r="A6" s="24">
        <v>2</v>
      </c>
      <c r="B6" s="18" t="s">
        <v>184</v>
      </c>
      <c r="C6" s="24"/>
      <c r="D6" s="24"/>
      <c r="E6" s="24"/>
      <c r="F6" s="24"/>
    </row>
    <row r="7" spans="1:6" ht="56.25">
      <c r="A7" s="24">
        <v>3</v>
      </c>
      <c r="B7" s="18" t="s">
        <v>185</v>
      </c>
      <c r="C7" s="24"/>
      <c r="D7" s="24"/>
      <c r="E7" s="24"/>
      <c r="F7" s="24"/>
    </row>
    <row r="8" spans="1:6" ht="56.25">
      <c r="A8" s="24">
        <v>4</v>
      </c>
      <c r="B8" s="276" t="s">
        <v>380</v>
      </c>
      <c r="C8" s="24"/>
      <c r="D8" s="24"/>
      <c r="E8" s="24"/>
      <c r="F8" s="24"/>
    </row>
    <row r="9" spans="1:6" ht="56.25">
      <c r="A9" s="24">
        <v>5</v>
      </c>
      <c r="B9" s="18" t="s">
        <v>186</v>
      </c>
      <c r="C9" s="24"/>
      <c r="D9" s="24"/>
      <c r="E9" s="24"/>
      <c r="F9" s="24"/>
    </row>
    <row r="10" spans="1:6" ht="18.75">
      <c r="A10" s="275">
        <v>6</v>
      </c>
      <c r="B10" s="276" t="s">
        <v>180</v>
      </c>
      <c r="C10" s="275"/>
      <c r="D10" s="275"/>
      <c r="E10" s="275"/>
      <c r="F10" s="275"/>
    </row>
  </sheetData>
  <mergeCells count="4">
    <mergeCell ref="A3:A4"/>
    <mergeCell ref="B3:B4"/>
    <mergeCell ref="C3:E3"/>
    <mergeCell ref="F3:F4"/>
  </mergeCells>
  <pageMargins left="0.7" right="0.7" top="0.75" bottom="0.75" header="0.3" footer="0.3"/>
  <legacyDrawing r:id="rId1"/>
  <oleObjects>
    <oleObject progId="Equation.3" shapeId="9218" r:id="rId2"/>
    <oleObject progId="Equation.3" shapeId="9217" r:id="rId3"/>
  </oleObjects>
</worksheet>
</file>

<file path=xl/worksheets/sheet17.xml><?xml version="1.0" encoding="utf-8"?>
<worksheet xmlns="http://schemas.openxmlformats.org/spreadsheetml/2006/main" xmlns:r="http://schemas.openxmlformats.org/officeDocument/2006/relationships">
  <dimension ref="A1:D12"/>
  <sheetViews>
    <sheetView zoomScale="70" zoomScaleNormal="70" workbookViewId="0">
      <selection activeCell="F14" sqref="F14"/>
    </sheetView>
  </sheetViews>
  <sheetFormatPr defaultRowHeight="12.75"/>
  <cols>
    <col min="1" max="1" width="54" customWidth="1"/>
    <col min="2" max="2" width="16.85546875" customWidth="1"/>
    <col min="3" max="3" width="17.7109375" customWidth="1"/>
    <col min="4" max="4" width="24.5703125" bestFit="1" customWidth="1"/>
  </cols>
  <sheetData>
    <row r="1" spans="1:4" ht="21">
      <c r="A1" s="151" t="s">
        <v>322</v>
      </c>
      <c r="B1" s="150"/>
    </row>
    <row r="3" spans="1:4" s="1" customFormat="1" ht="23.25" customHeight="1">
      <c r="A3" s="336" t="s">
        <v>0</v>
      </c>
      <c r="B3" s="337" t="s">
        <v>1</v>
      </c>
      <c r="C3" s="338"/>
      <c r="D3" s="339" t="s">
        <v>337</v>
      </c>
    </row>
    <row r="4" spans="1:4" s="1" customFormat="1" ht="23.25">
      <c r="A4" s="336"/>
      <c r="B4" s="2" t="s">
        <v>2</v>
      </c>
      <c r="C4" s="2" t="s">
        <v>336</v>
      </c>
      <c r="D4" s="340"/>
    </row>
    <row r="5" spans="1:4" s="1" customFormat="1" ht="21" customHeight="1">
      <c r="A5" s="336"/>
      <c r="B5" s="17" t="s">
        <v>3</v>
      </c>
      <c r="C5" s="17" t="s">
        <v>3</v>
      </c>
      <c r="D5" s="340"/>
    </row>
    <row r="6" spans="1:4" s="6" customFormat="1" ht="21.75">
      <c r="A6" s="3" t="s">
        <v>4</v>
      </c>
      <c r="B6" s="4">
        <f>IF(OR(B7="N/A",B7=0),0,IF(B7=1,1,IF(B7=2,2,IF(B7=3,3,IF(B7=4,4,IF(B7=5,5))))))</f>
        <v>0</v>
      </c>
      <c r="C6" s="4">
        <f>IF(OR(C7="N/A",C7=0),0,IF(C7=1,1,IF(C7=2,2,IF(C7=3,3,IF(C7=4,4,IF(C7=5,5))))))</f>
        <v>0</v>
      </c>
      <c r="D6" s="5"/>
    </row>
    <row r="7" spans="1:4" s="10" customFormat="1" ht="23.25">
      <c r="A7" s="7" t="s">
        <v>5</v>
      </c>
      <c r="B7" s="8">
        <f>SUM(B8:B12)</f>
        <v>0</v>
      </c>
      <c r="C7" s="8"/>
      <c r="D7" s="9"/>
    </row>
    <row r="8" spans="1:4" s="13" customFormat="1" ht="37.5">
      <c r="A8" s="20" t="s">
        <v>187</v>
      </c>
      <c r="B8" s="11"/>
      <c r="C8" s="12"/>
      <c r="D8" s="12"/>
    </row>
    <row r="9" spans="1:4" s="13" customFormat="1" ht="24">
      <c r="A9" s="20" t="s">
        <v>188</v>
      </c>
      <c r="B9" s="14"/>
      <c r="C9" s="12"/>
      <c r="D9" s="12"/>
    </row>
    <row r="10" spans="1:4" s="13" customFormat="1" ht="24">
      <c r="A10" s="20">
        <v>6</v>
      </c>
      <c r="B10" s="14" t="s">
        <v>180</v>
      </c>
      <c r="C10" s="12"/>
      <c r="D10" s="12"/>
    </row>
    <row r="11" spans="1:4" s="13" customFormat="1" ht="37.5">
      <c r="A11" s="20" t="s">
        <v>189</v>
      </c>
      <c r="B11" s="15"/>
      <c r="C11" s="16"/>
      <c r="D11" s="16"/>
    </row>
    <row r="12" spans="1:4" s="10" customFormat="1" ht="37.5">
      <c r="A12" s="20" t="s">
        <v>190</v>
      </c>
      <c r="B12" s="14"/>
      <c r="C12" s="16"/>
      <c r="D12" s="16"/>
    </row>
  </sheetData>
  <mergeCells count="3">
    <mergeCell ref="A3:A5"/>
    <mergeCell ref="B3:C3"/>
    <mergeCell ref="D3: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12"/>
  <sheetViews>
    <sheetView workbookViewId="0"/>
  </sheetViews>
  <sheetFormatPr defaultRowHeight="21"/>
  <cols>
    <col min="1" max="1" width="48.7109375" style="23" customWidth="1"/>
    <col min="2" max="3" width="15.7109375" style="23" bestFit="1" customWidth="1"/>
    <col min="4" max="4" width="24.7109375" style="23" bestFit="1" customWidth="1"/>
    <col min="5" max="16384" width="9.140625" style="23"/>
  </cols>
  <sheetData>
    <row r="1" spans="1:4">
      <c r="A1" s="22" t="s">
        <v>321</v>
      </c>
    </row>
    <row r="3" spans="1:4" s="170" customFormat="1" ht="23.25" customHeight="1">
      <c r="A3" s="341" t="s">
        <v>0</v>
      </c>
      <c r="B3" s="342" t="s">
        <v>1</v>
      </c>
      <c r="C3" s="343"/>
      <c r="D3" s="344" t="s">
        <v>337</v>
      </c>
    </row>
    <row r="4" spans="1:4" s="170" customFormat="1">
      <c r="A4" s="341"/>
      <c r="B4" s="171" t="s">
        <v>2</v>
      </c>
      <c r="C4" s="171" t="s">
        <v>336</v>
      </c>
      <c r="D4" s="345"/>
    </row>
    <row r="5" spans="1:4" s="170" customFormat="1" ht="21" customHeight="1">
      <c r="A5" s="341"/>
      <c r="B5" s="172" t="s">
        <v>3</v>
      </c>
      <c r="C5" s="172" t="s">
        <v>3</v>
      </c>
      <c r="D5" s="345"/>
    </row>
    <row r="6" spans="1:4" s="176" customFormat="1">
      <c r="A6" s="173" t="s">
        <v>4</v>
      </c>
      <c r="B6" s="174">
        <f>IF(OR(B7="N/A",B7=0),0,IF(B7=1,1,IF(B7=2,2,IF(B7=3,3,IF(B7=4,4,IF(B7=5,5))))))</f>
        <v>0</v>
      </c>
      <c r="C6" s="174">
        <f>IF(OR(C7="N/A",C7=0),0,IF(C7=1,1,IF(C7=2,2,IF(C7=3,3,IF(C7=4,4,IF(C7=5,5))))))</f>
        <v>0</v>
      </c>
      <c r="D6" s="175"/>
    </row>
    <row r="7" spans="1:4" s="180" customFormat="1">
      <c r="A7" s="177" t="s">
        <v>5</v>
      </c>
      <c r="B7" s="178">
        <f>SUM(B8:B12)</f>
        <v>0</v>
      </c>
      <c r="C7" s="178">
        <f>SUM(C8:C12)</f>
        <v>0</v>
      </c>
      <c r="D7" s="179"/>
    </row>
    <row r="8" spans="1:4">
      <c r="A8" s="181" t="s">
        <v>6</v>
      </c>
      <c r="B8" s="164"/>
      <c r="C8" s="165"/>
      <c r="D8" s="165"/>
    </row>
    <row r="9" spans="1:4">
      <c r="A9" s="181" t="s">
        <v>188</v>
      </c>
      <c r="B9" s="167"/>
      <c r="C9" s="165"/>
      <c r="D9" s="165"/>
    </row>
    <row r="10" spans="1:4">
      <c r="A10" s="181" t="s">
        <v>191</v>
      </c>
      <c r="B10" s="167"/>
      <c r="C10" s="165"/>
      <c r="D10" s="165"/>
    </row>
    <row r="11" spans="1:4">
      <c r="A11" s="181" t="s">
        <v>339</v>
      </c>
      <c r="B11" s="168"/>
      <c r="C11" s="149"/>
      <c r="D11" s="149"/>
    </row>
    <row r="12" spans="1:4" s="180" customFormat="1">
      <c r="A12" s="181" t="s">
        <v>192</v>
      </c>
      <c r="B12" s="167"/>
      <c r="C12" s="149"/>
      <c r="D12" s="149"/>
    </row>
  </sheetData>
  <mergeCells count="3">
    <mergeCell ref="A3:A5"/>
    <mergeCell ref="B3:C3"/>
    <mergeCell ref="D3: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D12"/>
  <sheetViews>
    <sheetView zoomScale="90" zoomScaleNormal="90" workbookViewId="0"/>
  </sheetViews>
  <sheetFormatPr defaultRowHeight="21"/>
  <cols>
    <col min="1" max="1" width="57.7109375" style="23" customWidth="1"/>
    <col min="2" max="2" width="21.42578125" style="23" customWidth="1"/>
    <col min="3" max="3" width="19.7109375" style="23" customWidth="1"/>
    <col min="4" max="4" width="30.140625" style="23" customWidth="1"/>
    <col min="5" max="16384" width="9.140625" style="23"/>
  </cols>
  <sheetData>
    <row r="1" spans="1:4">
      <c r="A1" s="22" t="s">
        <v>320</v>
      </c>
    </row>
    <row r="3" spans="1:4" s="170" customFormat="1" ht="23.25" customHeight="1">
      <c r="A3" s="341" t="s">
        <v>0</v>
      </c>
      <c r="B3" s="342" t="s">
        <v>1</v>
      </c>
      <c r="C3" s="343"/>
      <c r="D3" s="344" t="s">
        <v>337</v>
      </c>
    </row>
    <row r="4" spans="1:4" s="170" customFormat="1">
      <c r="A4" s="341"/>
      <c r="B4" s="171" t="s">
        <v>2</v>
      </c>
      <c r="C4" s="171" t="s">
        <v>336</v>
      </c>
      <c r="D4" s="345"/>
    </row>
    <row r="5" spans="1:4" s="170" customFormat="1" ht="21" customHeight="1">
      <c r="A5" s="341"/>
      <c r="B5" s="172" t="s">
        <v>3</v>
      </c>
      <c r="C5" s="172" t="s">
        <v>3</v>
      </c>
      <c r="D5" s="345"/>
    </row>
    <row r="6" spans="1:4" s="176" customFormat="1">
      <c r="A6" s="173" t="s">
        <v>4</v>
      </c>
      <c r="B6" s="174">
        <f>IF(OR(B7="N/A",B7=0),0,IF(B7=1,1,IF(B7=2,2,IF(B7=3,3,IF(B7=4,4,IF(B7=5,5))))))</f>
        <v>0</v>
      </c>
      <c r="C6" s="174">
        <f>IF(OR(C7="N/A",C7=0),0,IF(C7=1,1,IF(C7=2,2,IF(C7=3,3,IF(C7=4,4,IF(C7=5,5))))))</f>
        <v>0</v>
      </c>
      <c r="D6" s="175"/>
    </row>
    <row r="7" spans="1:4" s="180" customFormat="1">
      <c r="A7" s="177" t="s">
        <v>5</v>
      </c>
      <c r="B7" s="178">
        <f>SUM(B8:B12)</f>
        <v>0</v>
      </c>
      <c r="C7" s="178">
        <f>SUM(C8:C12)</f>
        <v>0</v>
      </c>
      <c r="D7" s="179"/>
    </row>
    <row r="8" spans="1:4">
      <c r="A8" s="149" t="s">
        <v>193</v>
      </c>
      <c r="B8" s="164"/>
      <c r="C8" s="165"/>
      <c r="D8" s="165"/>
    </row>
    <row r="9" spans="1:4">
      <c r="A9" s="149" t="s">
        <v>194</v>
      </c>
      <c r="B9" s="167"/>
      <c r="C9" s="165"/>
      <c r="D9" s="165"/>
    </row>
    <row r="10" spans="1:4" ht="42">
      <c r="A10" s="149" t="s">
        <v>195</v>
      </c>
      <c r="B10" s="167"/>
      <c r="C10" s="165"/>
      <c r="D10" s="165"/>
    </row>
    <row r="11" spans="1:4" ht="42">
      <c r="A11" s="149" t="s">
        <v>196</v>
      </c>
      <c r="B11" s="168"/>
      <c r="C11" s="149"/>
      <c r="D11" s="149"/>
    </row>
    <row r="12" spans="1:4" s="180" customFormat="1" ht="42">
      <c r="A12" s="149" t="s">
        <v>338</v>
      </c>
      <c r="B12" s="167"/>
      <c r="C12" s="149"/>
      <c r="D12" s="149"/>
    </row>
  </sheetData>
  <mergeCells count="3">
    <mergeCell ref="A3:A5"/>
    <mergeCell ref="B3:C3"/>
    <mergeCell ref="D3:D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7"/>
  <sheetViews>
    <sheetView workbookViewId="0">
      <selection activeCell="C26" sqref="C26"/>
    </sheetView>
  </sheetViews>
  <sheetFormatPr defaultRowHeight="12.75"/>
  <cols>
    <col min="1" max="1" width="6.85546875" customWidth="1"/>
    <col min="2" max="2" width="49.42578125" customWidth="1"/>
    <col min="3" max="3" width="14.85546875" bestFit="1" customWidth="1"/>
    <col min="4" max="4" width="16.140625" customWidth="1"/>
    <col min="5" max="5" width="15.5703125" customWidth="1"/>
    <col min="6" max="6" width="16" customWidth="1"/>
    <col min="257" max="257" width="6.85546875" customWidth="1"/>
    <col min="258" max="258" width="49.42578125" customWidth="1"/>
    <col min="259" max="259" width="28" customWidth="1"/>
    <col min="513" max="513" width="6.85546875" customWidth="1"/>
    <col min="514" max="514" width="49.42578125" customWidth="1"/>
    <col min="515" max="515" width="28" customWidth="1"/>
    <col min="769" max="769" width="6.85546875" customWidth="1"/>
    <col min="770" max="770" width="49.42578125" customWidth="1"/>
    <col min="771" max="771" width="28" customWidth="1"/>
    <col min="1025" max="1025" width="6.85546875" customWidth="1"/>
    <col min="1026" max="1026" width="49.42578125" customWidth="1"/>
    <col min="1027" max="1027" width="28" customWidth="1"/>
    <col min="1281" max="1281" width="6.85546875" customWidth="1"/>
    <col min="1282" max="1282" width="49.42578125" customWidth="1"/>
    <col min="1283" max="1283" width="28" customWidth="1"/>
    <col min="1537" max="1537" width="6.85546875" customWidth="1"/>
    <col min="1538" max="1538" width="49.42578125" customWidth="1"/>
    <col min="1539" max="1539" width="28" customWidth="1"/>
    <col min="1793" max="1793" width="6.85546875" customWidth="1"/>
    <col min="1794" max="1794" width="49.42578125" customWidth="1"/>
    <col min="1795" max="1795" width="28" customWidth="1"/>
    <col min="2049" max="2049" width="6.85546875" customWidth="1"/>
    <col min="2050" max="2050" width="49.42578125" customWidth="1"/>
    <col min="2051" max="2051" width="28" customWidth="1"/>
    <col min="2305" max="2305" width="6.85546875" customWidth="1"/>
    <col min="2306" max="2306" width="49.42578125" customWidth="1"/>
    <col min="2307" max="2307" width="28" customWidth="1"/>
    <col min="2561" max="2561" width="6.85546875" customWidth="1"/>
    <col min="2562" max="2562" width="49.42578125" customWidth="1"/>
    <col min="2563" max="2563" width="28" customWidth="1"/>
    <col min="2817" max="2817" width="6.85546875" customWidth="1"/>
    <col min="2818" max="2818" width="49.42578125" customWidth="1"/>
    <col min="2819" max="2819" width="28" customWidth="1"/>
    <col min="3073" max="3073" width="6.85546875" customWidth="1"/>
    <col min="3074" max="3074" width="49.42578125" customWidth="1"/>
    <col min="3075" max="3075" width="28" customWidth="1"/>
    <col min="3329" max="3329" width="6.85546875" customWidth="1"/>
    <col min="3330" max="3330" width="49.42578125" customWidth="1"/>
    <col min="3331" max="3331" width="28" customWidth="1"/>
    <col min="3585" max="3585" width="6.85546875" customWidth="1"/>
    <col min="3586" max="3586" width="49.42578125" customWidth="1"/>
    <col min="3587" max="3587" width="28" customWidth="1"/>
    <col min="3841" max="3841" width="6.85546875" customWidth="1"/>
    <col min="3842" max="3842" width="49.42578125" customWidth="1"/>
    <col min="3843" max="3843" width="28" customWidth="1"/>
    <col min="4097" max="4097" width="6.85546875" customWidth="1"/>
    <col min="4098" max="4098" width="49.42578125" customWidth="1"/>
    <col min="4099" max="4099" width="28" customWidth="1"/>
    <col min="4353" max="4353" width="6.85546875" customWidth="1"/>
    <col min="4354" max="4354" width="49.42578125" customWidth="1"/>
    <col min="4355" max="4355" width="28" customWidth="1"/>
    <col min="4609" max="4609" width="6.85546875" customWidth="1"/>
    <col min="4610" max="4610" width="49.42578125" customWidth="1"/>
    <col min="4611" max="4611" width="28" customWidth="1"/>
    <col min="4865" max="4865" width="6.85546875" customWidth="1"/>
    <col min="4866" max="4866" width="49.42578125" customWidth="1"/>
    <col min="4867" max="4867" width="28" customWidth="1"/>
    <col min="5121" max="5121" width="6.85546875" customWidth="1"/>
    <col min="5122" max="5122" width="49.42578125" customWidth="1"/>
    <col min="5123" max="5123" width="28" customWidth="1"/>
    <col min="5377" max="5377" width="6.85546875" customWidth="1"/>
    <col min="5378" max="5378" width="49.42578125" customWidth="1"/>
    <col min="5379" max="5379" width="28" customWidth="1"/>
    <col min="5633" max="5633" width="6.85546875" customWidth="1"/>
    <col min="5634" max="5634" width="49.42578125" customWidth="1"/>
    <col min="5635" max="5635" width="28" customWidth="1"/>
    <col min="5889" max="5889" width="6.85546875" customWidth="1"/>
    <col min="5890" max="5890" width="49.42578125" customWidth="1"/>
    <col min="5891" max="5891" width="28" customWidth="1"/>
    <col min="6145" max="6145" width="6.85546875" customWidth="1"/>
    <col min="6146" max="6146" width="49.42578125" customWidth="1"/>
    <col min="6147" max="6147" width="28" customWidth="1"/>
    <col min="6401" max="6401" width="6.85546875" customWidth="1"/>
    <col min="6402" max="6402" width="49.42578125" customWidth="1"/>
    <col min="6403" max="6403" width="28" customWidth="1"/>
    <col min="6657" max="6657" width="6.85546875" customWidth="1"/>
    <col min="6658" max="6658" width="49.42578125" customWidth="1"/>
    <col min="6659" max="6659" width="28" customWidth="1"/>
    <col min="6913" max="6913" width="6.85546875" customWidth="1"/>
    <col min="6914" max="6914" width="49.42578125" customWidth="1"/>
    <col min="6915" max="6915" width="28" customWidth="1"/>
    <col min="7169" max="7169" width="6.85546875" customWidth="1"/>
    <col min="7170" max="7170" width="49.42578125" customWidth="1"/>
    <col min="7171" max="7171" width="28" customWidth="1"/>
    <col min="7425" max="7425" width="6.85546875" customWidth="1"/>
    <col min="7426" max="7426" width="49.42578125" customWidth="1"/>
    <col min="7427" max="7427" width="28" customWidth="1"/>
    <col min="7681" max="7681" width="6.85546875" customWidth="1"/>
    <col min="7682" max="7682" width="49.42578125" customWidth="1"/>
    <col min="7683" max="7683" width="28" customWidth="1"/>
    <col min="7937" max="7937" width="6.85546875" customWidth="1"/>
    <col min="7938" max="7938" width="49.42578125" customWidth="1"/>
    <col min="7939" max="7939" width="28" customWidth="1"/>
    <col min="8193" max="8193" width="6.85546875" customWidth="1"/>
    <col min="8194" max="8194" width="49.42578125" customWidth="1"/>
    <col min="8195" max="8195" width="28" customWidth="1"/>
    <col min="8449" max="8449" width="6.85546875" customWidth="1"/>
    <col min="8450" max="8450" width="49.42578125" customWidth="1"/>
    <col min="8451" max="8451" width="28" customWidth="1"/>
    <col min="8705" max="8705" width="6.85546875" customWidth="1"/>
    <col min="8706" max="8706" width="49.42578125" customWidth="1"/>
    <col min="8707" max="8707" width="28" customWidth="1"/>
    <col min="8961" max="8961" width="6.85546875" customWidth="1"/>
    <col min="8962" max="8962" width="49.42578125" customWidth="1"/>
    <col min="8963" max="8963" width="28" customWidth="1"/>
    <col min="9217" max="9217" width="6.85546875" customWidth="1"/>
    <col min="9218" max="9218" width="49.42578125" customWidth="1"/>
    <col min="9219" max="9219" width="28" customWidth="1"/>
    <col min="9473" max="9473" width="6.85546875" customWidth="1"/>
    <col min="9474" max="9474" width="49.42578125" customWidth="1"/>
    <col min="9475" max="9475" width="28" customWidth="1"/>
    <col min="9729" max="9729" width="6.85546875" customWidth="1"/>
    <col min="9730" max="9730" width="49.42578125" customWidth="1"/>
    <col min="9731" max="9731" width="28" customWidth="1"/>
    <col min="9985" max="9985" width="6.85546875" customWidth="1"/>
    <col min="9986" max="9986" width="49.42578125" customWidth="1"/>
    <col min="9987" max="9987" width="28" customWidth="1"/>
    <col min="10241" max="10241" width="6.85546875" customWidth="1"/>
    <col min="10242" max="10242" width="49.42578125" customWidth="1"/>
    <col min="10243" max="10243" width="28" customWidth="1"/>
    <col min="10497" max="10497" width="6.85546875" customWidth="1"/>
    <col min="10498" max="10498" width="49.42578125" customWidth="1"/>
    <col min="10499" max="10499" width="28" customWidth="1"/>
    <col min="10753" max="10753" width="6.85546875" customWidth="1"/>
    <col min="10754" max="10754" width="49.42578125" customWidth="1"/>
    <col min="10755" max="10755" width="28" customWidth="1"/>
    <col min="11009" max="11009" width="6.85546875" customWidth="1"/>
    <col min="11010" max="11010" width="49.42578125" customWidth="1"/>
    <col min="11011" max="11011" width="28" customWidth="1"/>
    <col min="11265" max="11265" width="6.85546875" customWidth="1"/>
    <col min="11266" max="11266" width="49.42578125" customWidth="1"/>
    <col min="11267" max="11267" width="28" customWidth="1"/>
    <col min="11521" max="11521" width="6.85546875" customWidth="1"/>
    <col min="11522" max="11522" width="49.42578125" customWidth="1"/>
    <col min="11523" max="11523" width="28" customWidth="1"/>
    <col min="11777" max="11777" width="6.85546875" customWidth="1"/>
    <col min="11778" max="11778" width="49.42578125" customWidth="1"/>
    <col min="11779" max="11779" width="28" customWidth="1"/>
    <col min="12033" max="12033" width="6.85546875" customWidth="1"/>
    <col min="12034" max="12034" width="49.42578125" customWidth="1"/>
    <col min="12035" max="12035" width="28" customWidth="1"/>
    <col min="12289" max="12289" width="6.85546875" customWidth="1"/>
    <col min="12290" max="12290" width="49.42578125" customWidth="1"/>
    <col min="12291" max="12291" width="28" customWidth="1"/>
    <col min="12545" max="12545" width="6.85546875" customWidth="1"/>
    <col min="12546" max="12546" width="49.42578125" customWidth="1"/>
    <col min="12547" max="12547" width="28" customWidth="1"/>
    <col min="12801" max="12801" width="6.85546875" customWidth="1"/>
    <col min="12802" max="12802" width="49.42578125" customWidth="1"/>
    <col min="12803" max="12803" width="28" customWidth="1"/>
    <col min="13057" max="13057" width="6.85546875" customWidth="1"/>
    <col min="13058" max="13058" width="49.42578125" customWidth="1"/>
    <col min="13059" max="13059" width="28" customWidth="1"/>
    <col min="13313" max="13313" width="6.85546875" customWidth="1"/>
    <col min="13314" max="13314" width="49.42578125" customWidth="1"/>
    <col min="13315" max="13315" width="28" customWidth="1"/>
    <col min="13569" max="13569" width="6.85546875" customWidth="1"/>
    <col min="13570" max="13570" width="49.42578125" customWidth="1"/>
    <col min="13571" max="13571" width="28" customWidth="1"/>
    <col min="13825" max="13825" width="6.85546875" customWidth="1"/>
    <col min="13826" max="13826" width="49.42578125" customWidth="1"/>
    <col min="13827" max="13827" width="28" customWidth="1"/>
    <col min="14081" max="14081" width="6.85546875" customWidth="1"/>
    <col min="14082" max="14082" width="49.42578125" customWidth="1"/>
    <col min="14083" max="14083" width="28" customWidth="1"/>
    <col min="14337" max="14337" width="6.85546875" customWidth="1"/>
    <col min="14338" max="14338" width="49.42578125" customWidth="1"/>
    <col min="14339" max="14339" width="28" customWidth="1"/>
    <col min="14593" max="14593" width="6.85546875" customWidth="1"/>
    <col min="14594" max="14594" width="49.42578125" customWidth="1"/>
    <col min="14595" max="14595" width="28" customWidth="1"/>
    <col min="14849" max="14849" width="6.85546875" customWidth="1"/>
    <col min="14850" max="14850" width="49.42578125" customWidth="1"/>
    <col min="14851" max="14851" width="28" customWidth="1"/>
    <col min="15105" max="15105" width="6.85546875" customWidth="1"/>
    <col min="15106" max="15106" width="49.42578125" customWidth="1"/>
    <col min="15107" max="15107" width="28" customWidth="1"/>
    <col min="15361" max="15361" width="6.85546875" customWidth="1"/>
    <col min="15362" max="15362" width="49.42578125" customWidth="1"/>
    <col min="15363" max="15363" width="28" customWidth="1"/>
    <col min="15617" max="15617" width="6.85546875" customWidth="1"/>
    <col min="15618" max="15618" width="49.42578125" customWidth="1"/>
    <col min="15619" max="15619" width="28" customWidth="1"/>
    <col min="15873" max="15873" width="6.85546875" customWidth="1"/>
    <col min="15874" max="15874" width="49.42578125" customWidth="1"/>
    <col min="15875" max="15875" width="28" customWidth="1"/>
    <col min="16129" max="16129" width="6.85546875" customWidth="1"/>
    <col min="16130" max="16130" width="49.42578125" customWidth="1"/>
    <col min="16131" max="16131" width="28" customWidth="1"/>
  </cols>
  <sheetData>
    <row r="1" spans="1:6" ht="23.25">
      <c r="A1" s="295" t="s">
        <v>262</v>
      </c>
      <c r="B1" s="295"/>
      <c r="C1" s="295"/>
      <c r="D1" s="295"/>
    </row>
    <row r="2" spans="1:6" ht="15">
      <c r="A2" s="6"/>
      <c r="B2" s="6"/>
      <c r="C2" s="6"/>
      <c r="D2" s="6"/>
    </row>
    <row r="3" spans="1:6" ht="24">
      <c r="A3" s="196" t="s">
        <v>263</v>
      </c>
      <c r="B3" s="196"/>
      <c r="C3" s="195"/>
      <c r="D3" s="195"/>
    </row>
    <row r="4" spans="1:6" ht="24">
      <c r="A4" s="196"/>
      <c r="B4" s="196"/>
      <c r="C4" s="243"/>
      <c r="D4" s="195"/>
    </row>
    <row r="5" spans="1:6" s="26" customFormat="1" ht="18.75">
      <c r="A5" s="293" t="s">
        <v>36</v>
      </c>
      <c r="B5" s="293" t="s">
        <v>37</v>
      </c>
      <c r="C5" s="293" t="s">
        <v>38</v>
      </c>
      <c r="D5" s="293"/>
      <c r="E5" s="293"/>
      <c r="F5" s="293" t="s">
        <v>243</v>
      </c>
    </row>
    <row r="6" spans="1:6" s="26" customFormat="1" ht="18.75">
      <c r="A6" s="293"/>
      <c r="B6" s="293"/>
      <c r="C6" s="210">
        <v>2553</v>
      </c>
      <c r="D6" s="210">
        <v>2554</v>
      </c>
      <c r="E6" s="204">
        <v>2555</v>
      </c>
      <c r="F6" s="293"/>
    </row>
    <row r="7" spans="1:6" s="26" customFormat="1" ht="18.75">
      <c r="A7" s="204">
        <v>1</v>
      </c>
      <c r="B7" s="205" t="s">
        <v>170</v>
      </c>
      <c r="C7" s="204">
        <v>425</v>
      </c>
      <c r="D7" s="204">
        <v>463</v>
      </c>
      <c r="E7" s="259"/>
      <c r="F7" s="192">
        <f t="shared" ref="F7:F14" si="0">SUM(C7:D7)</f>
        <v>888</v>
      </c>
    </row>
    <row r="8" spans="1:6" s="26" customFormat="1" ht="18.75">
      <c r="A8" s="204">
        <v>2</v>
      </c>
      <c r="B8" s="205" t="s">
        <v>171</v>
      </c>
      <c r="C8" s="204">
        <v>438</v>
      </c>
      <c r="D8" s="204">
        <v>496</v>
      </c>
      <c r="E8" s="259"/>
      <c r="F8" s="192">
        <f t="shared" si="0"/>
        <v>934</v>
      </c>
    </row>
    <row r="9" spans="1:6" s="26" customFormat="1" ht="37.5" customHeight="1">
      <c r="A9" s="204">
        <v>3</v>
      </c>
      <c r="B9" s="205" t="s">
        <v>172</v>
      </c>
      <c r="C9" s="204">
        <v>279</v>
      </c>
      <c r="D9" s="204">
        <v>350</v>
      </c>
      <c r="E9" s="259"/>
      <c r="F9" s="192">
        <f t="shared" si="0"/>
        <v>629</v>
      </c>
    </row>
    <row r="10" spans="1:6" s="26" customFormat="1" ht="18.75">
      <c r="A10" s="204">
        <v>4</v>
      </c>
      <c r="B10" s="205" t="s">
        <v>173</v>
      </c>
      <c r="C10" s="204">
        <v>77</v>
      </c>
      <c r="D10" s="204">
        <v>70</v>
      </c>
      <c r="E10" s="259"/>
      <c r="F10" s="192">
        <f t="shared" si="0"/>
        <v>147</v>
      </c>
    </row>
    <row r="11" spans="1:6" s="26" customFormat="1" ht="37.5" customHeight="1">
      <c r="A11" s="204">
        <v>5</v>
      </c>
      <c r="B11" s="205" t="s">
        <v>174</v>
      </c>
      <c r="C11" s="204">
        <v>10</v>
      </c>
      <c r="D11" s="204">
        <v>2</v>
      </c>
      <c r="E11" s="259"/>
      <c r="F11" s="192">
        <f t="shared" si="0"/>
        <v>12</v>
      </c>
    </row>
    <row r="12" spans="1:6" s="26" customFormat="1" ht="37.5" customHeight="1">
      <c r="A12" s="204">
        <v>6</v>
      </c>
      <c r="B12" s="205" t="s">
        <v>175</v>
      </c>
      <c r="C12" s="204">
        <v>0</v>
      </c>
      <c r="D12" s="204">
        <v>0</v>
      </c>
      <c r="E12" s="259"/>
      <c r="F12" s="192">
        <f t="shared" si="0"/>
        <v>0</v>
      </c>
    </row>
    <row r="13" spans="1:6" s="26" customFormat="1" ht="18.75">
      <c r="A13" s="204">
        <v>7</v>
      </c>
      <c r="B13" s="205" t="s">
        <v>177</v>
      </c>
      <c r="C13" s="204">
        <v>64</v>
      </c>
      <c r="D13" s="204">
        <v>41</v>
      </c>
      <c r="E13" s="259"/>
      <c r="F13" s="192">
        <f t="shared" si="0"/>
        <v>105</v>
      </c>
    </row>
    <row r="14" spans="1:6" s="26" customFormat="1" ht="75" customHeight="1">
      <c r="A14" s="204">
        <v>8</v>
      </c>
      <c r="B14" s="205" t="s">
        <v>264</v>
      </c>
      <c r="C14" s="204">
        <v>338</v>
      </c>
      <c r="D14" s="204">
        <v>391</v>
      </c>
      <c r="E14" s="259"/>
      <c r="F14" s="192">
        <f t="shared" si="0"/>
        <v>729</v>
      </c>
    </row>
    <row r="15" spans="1:6" s="26" customFormat="1" ht="18.75" customHeight="1">
      <c r="A15" s="293">
        <v>9</v>
      </c>
      <c r="B15" s="294" t="s">
        <v>178</v>
      </c>
      <c r="C15" s="204" t="s">
        <v>179</v>
      </c>
      <c r="D15" s="204" t="s">
        <v>241</v>
      </c>
      <c r="E15" s="259"/>
      <c r="F15" s="204" t="s">
        <v>244</v>
      </c>
    </row>
    <row r="16" spans="1:6" s="26" customFormat="1" ht="18.75">
      <c r="A16" s="293"/>
      <c r="B16" s="294"/>
      <c r="C16" s="204">
        <f xml:space="preserve"> 82.54</f>
        <v>82.54</v>
      </c>
      <c r="D16" s="190">
        <v>90</v>
      </c>
      <c r="E16" s="259"/>
      <c r="F16" s="190">
        <v>84</v>
      </c>
    </row>
    <row r="17" spans="1:6" s="26" customFormat="1" ht="45" customHeight="1">
      <c r="A17" s="204">
        <v>10</v>
      </c>
      <c r="B17" s="204" t="s">
        <v>180</v>
      </c>
      <c r="C17" s="145" t="s">
        <v>341</v>
      </c>
      <c r="D17" s="191" t="s">
        <v>242</v>
      </c>
      <c r="E17" s="191"/>
      <c r="F17" s="191" t="s">
        <v>245</v>
      </c>
    </row>
  </sheetData>
  <mergeCells count="7">
    <mergeCell ref="F5:F6"/>
    <mergeCell ref="A15:A16"/>
    <mergeCell ref="B15:B16"/>
    <mergeCell ref="A1:D1"/>
    <mergeCell ref="A5:A6"/>
    <mergeCell ref="B5:B6"/>
    <mergeCell ref="C5:E5"/>
  </mergeCells>
  <printOptions horizontalCentered="1"/>
  <pageMargins left="0.39370078740157483" right="0.39370078740157483" top="0.78740157480314965" bottom="0.59055118110236227" header="0.31496062992125984" footer="0.31496062992125984"/>
  <pageSetup paperSize="9" orientation="landscape" r:id="rId1"/>
  <legacyDrawing r:id="rId2"/>
  <oleObjects>
    <oleObject progId="Equation.3" shapeId="16386" r:id="rId3"/>
    <oleObject progId="Equation.3" shapeId="16388" r:id="rId4"/>
    <oleObject progId="Equation.3" shapeId="16389" r:id="rId5"/>
  </oleObjects>
</worksheet>
</file>

<file path=xl/worksheets/sheet20.xml><?xml version="1.0" encoding="utf-8"?>
<worksheet xmlns="http://schemas.openxmlformats.org/spreadsheetml/2006/main" xmlns:r="http://schemas.openxmlformats.org/officeDocument/2006/relationships">
  <dimension ref="A1:E12"/>
  <sheetViews>
    <sheetView workbookViewId="0">
      <selection activeCell="G11" sqref="G11"/>
    </sheetView>
  </sheetViews>
  <sheetFormatPr defaultRowHeight="12.75"/>
  <cols>
    <col min="1" max="1" width="38.5703125" customWidth="1"/>
    <col min="2" max="2" width="13.28515625" customWidth="1"/>
    <col min="3" max="3" width="12.28515625" customWidth="1"/>
    <col min="4" max="4" width="13" customWidth="1"/>
    <col min="5" max="5" width="22.28515625" bestFit="1" customWidth="1"/>
  </cols>
  <sheetData>
    <row r="1" spans="1:5" ht="21">
      <c r="A1" s="151" t="s">
        <v>319</v>
      </c>
      <c r="B1" s="150"/>
    </row>
    <row r="3" spans="1:5" ht="21">
      <c r="A3" s="299" t="s">
        <v>37</v>
      </c>
      <c r="B3" s="299" t="s">
        <v>38</v>
      </c>
      <c r="C3" s="299"/>
      <c r="D3" s="299"/>
      <c r="E3" s="299" t="s">
        <v>169</v>
      </c>
    </row>
    <row r="4" spans="1:5" ht="21">
      <c r="A4" s="299"/>
      <c r="B4" s="258">
        <v>2553</v>
      </c>
      <c r="C4" s="258">
        <v>2554</v>
      </c>
      <c r="D4" s="148">
        <v>2555</v>
      </c>
      <c r="E4" s="299"/>
    </row>
    <row r="5" spans="1:5" ht="21">
      <c r="A5" s="149" t="s">
        <v>346</v>
      </c>
      <c r="B5" s="148"/>
      <c r="C5" s="148"/>
      <c r="D5" s="148"/>
      <c r="E5" s="148"/>
    </row>
    <row r="6" spans="1:5" ht="21">
      <c r="A6" s="149" t="s">
        <v>347</v>
      </c>
      <c r="B6" s="262"/>
      <c r="C6" s="262"/>
      <c r="D6" s="262"/>
      <c r="E6" s="262"/>
    </row>
    <row r="7" spans="1:5" ht="21">
      <c r="A7" s="149" t="s">
        <v>348</v>
      </c>
      <c r="B7" s="262"/>
      <c r="C7" s="262"/>
      <c r="D7" s="262"/>
      <c r="E7" s="262"/>
    </row>
    <row r="8" spans="1:5" ht="21">
      <c r="A8" s="149" t="s">
        <v>349</v>
      </c>
      <c r="B8" s="262"/>
      <c r="C8" s="262"/>
      <c r="D8" s="262"/>
      <c r="E8" s="262"/>
    </row>
    <row r="9" spans="1:5" ht="42">
      <c r="A9" s="149" t="s">
        <v>350</v>
      </c>
      <c r="B9" s="262"/>
      <c r="C9" s="262"/>
      <c r="D9" s="262"/>
      <c r="E9" s="262"/>
    </row>
    <row r="10" spans="1:5" ht="21">
      <c r="A10" s="149" t="s">
        <v>351</v>
      </c>
      <c r="B10" s="262"/>
      <c r="C10" s="262"/>
      <c r="D10" s="262"/>
      <c r="E10" s="262"/>
    </row>
    <row r="11" spans="1:5" ht="42">
      <c r="A11" s="149" t="s">
        <v>352</v>
      </c>
      <c r="B11" s="262"/>
      <c r="C11" s="262"/>
      <c r="D11" s="262"/>
      <c r="E11" s="262"/>
    </row>
    <row r="12" spans="1:5" ht="42">
      <c r="A12" s="149" t="s">
        <v>353</v>
      </c>
      <c r="B12" s="262"/>
      <c r="C12" s="262"/>
      <c r="D12" s="262"/>
      <c r="E12" s="262"/>
    </row>
  </sheetData>
  <mergeCells count="3">
    <mergeCell ref="A3:A4"/>
    <mergeCell ref="B3:D3"/>
    <mergeCell ref="E3:E4"/>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B1:I10"/>
  <sheetViews>
    <sheetView workbookViewId="0">
      <selection activeCell="B1" sqref="B1"/>
    </sheetView>
  </sheetViews>
  <sheetFormatPr defaultRowHeight="13.5"/>
  <cols>
    <col min="1" max="1" width="4.5703125" style="152" customWidth="1"/>
    <col min="2" max="2" width="27.42578125" style="152" bestFit="1" customWidth="1"/>
    <col min="3" max="6" width="9.140625" style="152"/>
    <col min="7" max="7" width="10.85546875" style="152" bestFit="1" customWidth="1"/>
    <col min="8" max="8" width="9.140625" style="152"/>
    <col min="9" max="9" width="14.140625" style="152" customWidth="1"/>
    <col min="10" max="16384" width="9.140625" style="152"/>
  </cols>
  <sheetData>
    <row r="1" spans="2:9" ht="21">
      <c r="B1" s="22" t="s">
        <v>317</v>
      </c>
    </row>
    <row r="3" spans="2:9" ht="18.75">
      <c r="B3" s="182" t="s">
        <v>197</v>
      </c>
      <c r="C3" s="293" t="s">
        <v>198</v>
      </c>
      <c r="D3" s="293"/>
      <c r="E3" s="293" t="s">
        <v>199</v>
      </c>
      <c r="F3" s="293"/>
      <c r="G3" s="293" t="s">
        <v>200</v>
      </c>
      <c r="H3" s="293"/>
      <c r="I3" s="204" t="s">
        <v>201</v>
      </c>
    </row>
    <row r="4" spans="2:9" ht="18.75">
      <c r="B4" s="294" t="s">
        <v>203</v>
      </c>
      <c r="C4" s="204" t="s">
        <v>204</v>
      </c>
      <c r="D4" s="204" t="s">
        <v>206</v>
      </c>
      <c r="E4" s="204" t="s">
        <v>204</v>
      </c>
      <c r="F4" s="204" t="s">
        <v>206</v>
      </c>
      <c r="G4" s="204" t="s">
        <v>204</v>
      </c>
      <c r="H4" s="204" t="s">
        <v>206</v>
      </c>
      <c r="I4" s="204" t="s">
        <v>202</v>
      </c>
    </row>
    <row r="5" spans="2:9" ht="18.75">
      <c r="B5" s="294"/>
      <c r="C5" s="204" t="s">
        <v>205</v>
      </c>
      <c r="D5" s="204" t="s">
        <v>207</v>
      </c>
      <c r="E5" s="204" t="s">
        <v>205</v>
      </c>
      <c r="F5" s="204" t="s">
        <v>207</v>
      </c>
      <c r="G5" s="204" t="s">
        <v>205</v>
      </c>
      <c r="H5" s="204" t="s">
        <v>207</v>
      </c>
      <c r="I5" s="251"/>
    </row>
    <row r="6" spans="2:9" ht="18.75">
      <c r="B6" s="205" t="s">
        <v>208</v>
      </c>
      <c r="C6" s="204">
        <v>0</v>
      </c>
      <c r="D6" s="204">
        <v>0</v>
      </c>
      <c r="E6" s="204">
        <v>2</v>
      </c>
      <c r="F6" s="183">
        <v>12</v>
      </c>
      <c r="G6" s="204">
        <v>5</v>
      </c>
      <c r="H6" s="183">
        <v>33</v>
      </c>
      <c r="I6" s="183">
        <v>189</v>
      </c>
    </row>
    <row r="7" spans="2:9" ht="18.75">
      <c r="B7" s="205" t="s">
        <v>209</v>
      </c>
      <c r="C7" s="204">
        <v>1</v>
      </c>
      <c r="D7" s="204">
        <v>0</v>
      </c>
      <c r="E7" s="204">
        <v>3</v>
      </c>
      <c r="F7" s="183">
        <v>9</v>
      </c>
      <c r="G7" s="204">
        <v>6</v>
      </c>
      <c r="H7" s="183">
        <v>19</v>
      </c>
      <c r="I7" s="183">
        <v>141</v>
      </c>
    </row>
    <row r="8" spans="2:9" ht="18.75">
      <c r="B8" s="205" t="s">
        <v>210</v>
      </c>
      <c r="C8" s="204">
        <v>3</v>
      </c>
      <c r="D8" s="204">
        <v>0</v>
      </c>
      <c r="E8" s="204">
        <v>5</v>
      </c>
      <c r="F8" s="183">
        <v>11</v>
      </c>
      <c r="G8" s="204">
        <v>8</v>
      </c>
      <c r="H8" s="183">
        <v>15</v>
      </c>
      <c r="I8" s="183">
        <v>175</v>
      </c>
    </row>
    <row r="9" spans="2:9" ht="18.75">
      <c r="B9" s="205" t="s">
        <v>211</v>
      </c>
      <c r="C9" s="204">
        <v>6</v>
      </c>
      <c r="D9" s="204">
        <v>0</v>
      </c>
      <c r="E9" s="204">
        <v>8</v>
      </c>
      <c r="F9" s="183">
        <v>1</v>
      </c>
      <c r="G9" s="204">
        <v>10</v>
      </c>
      <c r="H9" s="183">
        <v>0</v>
      </c>
      <c r="I9" s="183">
        <v>8</v>
      </c>
    </row>
    <row r="10" spans="2:9" ht="18.75">
      <c r="B10" s="184" t="s">
        <v>212</v>
      </c>
      <c r="C10" s="346">
        <v>0</v>
      </c>
      <c r="D10" s="346"/>
      <c r="E10" s="347">
        <v>114</v>
      </c>
      <c r="F10" s="347"/>
      <c r="G10" s="347">
        <v>399</v>
      </c>
      <c r="H10" s="347"/>
      <c r="I10" s="207">
        <v>513</v>
      </c>
    </row>
  </sheetData>
  <mergeCells count="7">
    <mergeCell ref="B4:B5"/>
    <mergeCell ref="C10:D10"/>
    <mergeCell ref="E10:F10"/>
    <mergeCell ref="G10:H10"/>
    <mergeCell ref="C3:D3"/>
    <mergeCell ref="E3:F3"/>
    <mergeCell ref="G3:H3"/>
  </mergeCells>
  <pageMargins left="0.7" right="0.7" top="0.75" bottom="0.75" header="0.3" footer="0.3"/>
  <legacyDrawing r:id="rId1"/>
  <oleObjects>
    <oleObject progId="Equation.3" shapeId="12290" r:id="rId2"/>
    <oleObject progId="Equation.3" shapeId="12289" r:id="rId3"/>
  </oleObjects>
</worksheet>
</file>

<file path=xl/worksheets/sheet22.xml><?xml version="1.0" encoding="utf-8"?>
<worksheet xmlns="http://schemas.openxmlformats.org/spreadsheetml/2006/main" xmlns:r="http://schemas.openxmlformats.org/officeDocument/2006/relationships">
  <dimension ref="A1:K22"/>
  <sheetViews>
    <sheetView workbookViewId="0">
      <selection activeCell="B1" sqref="B1"/>
    </sheetView>
  </sheetViews>
  <sheetFormatPr defaultRowHeight="21"/>
  <cols>
    <col min="1" max="1" width="4.5703125" style="23" customWidth="1"/>
    <col min="2" max="2" width="27.42578125" style="23" bestFit="1" customWidth="1"/>
    <col min="3" max="6" width="9.140625" style="23"/>
    <col min="7" max="7" width="10.85546875" style="23" bestFit="1" customWidth="1"/>
    <col min="8" max="8" width="9.28515625" style="23" bestFit="1" customWidth="1"/>
    <col min="9" max="9" width="12.85546875" style="23" customWidth="1"/>
    <col min="10" max="16384" width="9.140625" style="23"/>
  </cols>
  <sheetData>
    <row r="1" spans="1:11">
      <c r="B1" s="22" t="s">
        <v>318</v>
      </c>
    </row>
    <row r="3" spans="1:11" ht="19.5" customHeight="1">
      <c r="A3" s="246" t="s">
        <v>36</v>
      </c>
      <c r="B3" s="246" t="s">
        <v>37</v>
      </c>
      <c r="C3" s="246" t="s">
        <v>204</v>
      </c>
      <c r="D3" s="316" t="s">
        <v>38</v>
      </c>
      <c r="E3" s="350"/>
      <c r="F3" s="350"/>
      <c r="G3" s="350"/>
      <c r="H3" s="350"/>
      <c r="I3" s="317"/>
      <c r="J3" s="351" t="s">
        <v>1</v>
      </c>
      <c r="K3" s="352"/>
    </row>
    <row r="4" spans="1:11">
      <c r="A4" s="253"/>
      <c r="B4" s="253"/>
      <c r="C4" s="253" t="s">
        <v>205</v>
      </c>
      <c r="D4" s="316">
        <v>2553</v>
      </c>
      <c r="E4" s="317"/>
      <c r="F4" s="316">
        <v>2554</v>
      </c>
      <c r="G4" s="317"/>
      <c r="H4" s="316">
        <v>2555</v>
      </c>
      <c r="I4" s="317"/>
      <c r="J4" s="353" t="s">
        <v>39</v>
      </c>
      <c r="K4" s="354"/>
    </row>
    <row r="5" spans="1:11" ht="18.75" customHeight="1">
      <c r="A5" s="253"/>
      <c r="B5" s="253"/>
      <c r="C5" s="254"/>
      <c r="D5" s="246" t="s">
        <v>213</v>
      </c>
      <c r="E5" s="348" t="s">
        <v>214</v>
      </c>
      <c r="F5" s="246" t="s">
        <v>213</v>
      </c>
      <c r="G5" s="348" t="s">
        <v>214</v>
      </c>
      <c r="H5" s="246" t="s">
        <v>213</v>
      </c>
      <c r="I5" s="348" t="s">
        <v>214</v>
      </c>
      <c r="J5" s="246" t="s">
        <v>213</v>
      </c>
      <c r="K5" s="246" t="s">
        <v>215</v>
      </c>
    </row>
    <row r="6" spans="1:11">
      <c r="A6" s="247"/>
      <c r="B6" s="247"/>
      <c r="C6" s="255"/>
      <c r="D6" s="247" t="s">
        <v>207</v>
      </c>
      <c r="E6" s="349"/>
      <c r="F6" s="247" t="s">
        <v>207</v>
      </c>
      <c r="G6" s="349"/>
      <c r="H6" s="247" t="s">
        <v>207</v>
      </c>
      <c r="I6" s="349"/>
      <c r="J6" s="247" t="s">
        <v>207</v>
      </c>
      <c r="K6" s="247" t="s">
        <v>205</v>
      </c>
    </row>
    <row r="7" spans="1:11" ht="63">
      <c r="A7" s="206">
        <v>1</v>
      </c>
      <c r="B7" s="149" t="s">
        <v>216</v>
      </c>
      <c r="C7" s="206">
        <v>0</v>
      </c>
      <c r="D7" s="206"/>
      <c r="E7" s="206">
        <f>D7*C7</f>
        <v>0</v>
      </c>
      <c r="F7" s="206"/>
      <c r="G7" s="206">
        <f>F7*C7</f>
        <v>0</v>
      </c>
      <c r="H7" s="206"/>
      <c r="I7" s="206">
        <f>H7*C7</f>
        <v>0</v>
      </c>
      <c r="J7" s="206">
        <f>SUM(D7+F7+H7)</f>
        <v>0</v>
      </c>
      <c r="K7" s="206">
        <f>J7*C7</f>
        <v>0</v>
      </c>
    </row>
    <row r="8" spans="1:11" ht="63">
      <c r="A8" s="206">
        <v>2</v>
      </c>
      <c r="B8" s="149" t="s">
        <v>217</v>
      </c>
      <c r="C8" s="206">
        <v>1</v>
      </c>
      <c r="D8" s="206"/>
      <c r="E8" s="258">
        <f t="shared" ref="E8:E19" si="0">D8*C8</f>
        <v>0</v>
      </c>
      <c r="F8" s="206"/>
      <c r="G8" s="258">
        <f t="shared" ref="G8:G19" si="1">F8*C8</f>
        <v>0</v>
      </c>
      <c r="H8" s="206"/>
      <c r="I8" s="258">
        <f t="shared" ref="I8:I19" si="2">H8*C8</f>
        <v>0</v>
      </c>
      <c r="J8" s="258">
        <f t="shared" ref="J8:J19" si="3">SUM(D8+F8+H8)</f>
        <v>0</v>
      </c>
      <c r="K8" s="258">
        <f t="shared" ref="K8:K19" si="4">J8*C8</f>
        <v>0</v>
      </c>
    </row>
    <row r="9" spans="1:11" ht="63">
      <c r="A9" s="206">
        <v>3</v>
      </c>
      <c r="B9" s="149" t="s">
        <v>218</v>
      </c>
      <c r="C9" s="206">
        <v>3</v>
      </c>
      <c r="D9" s="206"/>
      <c r="E9" s="258">
        <f t="shared" si="0"/>
        <v>0</v>
      </c>
      <c r="F9" s="206"/>
      <c r="G9" s="258">
        <f t="shared" si="1"/>
        <v>0</v>
      </c>
      <c r="H9" s="206"/>
      <c r="I9" s="258">
        <f t="shared" si="2"/>
        <v>0</v>
      </c>
      <c r="J9" s="258">
        <f t="shared" si="3"/>
        <v>0</v>
      </c>
      <c r="K9" s="258">
        <f t="shared" si="4"/>
        <v>0</v>
      </c>
    </row>
    <row r="10" spans="1:11" ht="42">
      <c r="A10" s="206">
        <v>4</v>
      </c>
      <c r="B10" s="149" t="s">
        <v>219</v>
      </c>
      <c r="C10" s="206">
        <v>6</v>
      </c>
      <c r="D10" s="206"/>
      <c r="E10" s="258">
        <f t="shared" si="0"/>
        <v>0</v>
      </c>
      <c r="F10" s="206"/>
      <c r="G10" s="258">
        <f t="shared" si="1"/>
        <v>0</v>
      </c>
      <c r="H10" s="206"/>
      <c r="I10" s="258">
        <f t="shared" si="2"/>
        <v>0</v>
      </c>
      <c r="J10" s="258">
        <f t="shared" si="3"/>
        <v>0</v>
      </c>
      <c r="K10" s="258">
        <f t="shared" si="4"/>
        <v>0</v>
      </c>
    </row>
    <row r="11" spans="1:11" ht="63">
      <c r="A11" s="206">
        <v>5</v>
      </c>
      <c r="B11" s="149" t="s">
        <v>220</v>
      </c>
      <c r="C11" s="206">
        <v>2</v>
      </c>
      <c r="D11" s="206"/>
      <c r="E11" s="258">
        <f t="shared" si="0"/>
        <v>0</v>
      </c>
      <c r="F11" s="206"/>
      <c r="G11" s="258">
        <f t="shared" si="1"/>
        <v>0</v>
      </c>
      <c r="H11" s="206"/>
      <c r="I11" s="258">
        <f t="shared" si="2"/>
        <v>0</v>
      </c>
      <c r="J11" s="258">
        <f t="shared" si="3"/>
        <v>0</v>
      </c>
      <c r="K11" s="258">
        <f t="shared" si="4"/>
        <v>0</v>
      </c>
    </row>
    <row r="12" spans="1:11" ht="63">
      <c r="A12" s="206">
        <v>6</v>
      </c>
      <c r="B12" s="149" t="s">
        <v>221</v>
      </c>
      <c r="C12" s="206">
        <v>3</v>
      </c>
      <c r="D12" s="206"/>
      <c r="E12" s="258">
        <f t="shared" si="0"/>
        <v>0</v>
      </c>
      <c r="F12" s="206"/>
      <c r="G12" s="258">
        <f t="shared" si="1"/>
        <v>0</v>
      </c>
      <c r="H12" s="206"/>
      <c r="I12" s="258">
        <f t="shared" si="2"/>
        <v>0</v>
      </c>
      <c r="J12" s="258">
        <f t="shared" si="3"/>
        <v>0</v>
      </c>
      <c r="K12" s="258">
        <f t="shared" si="4"/>
        <v>0</v>
      </c>
    </row>
    <row r="13" spans="1:11" ht="63">
      <c r="A13" s="206">
        <v>7</v>
      </c>
      <c r="B13" s="149" t="s">
        <v>222</v>
      </c>
      <c r="C13" s="206">
        <v>5</v>
      </c>
      <c r="D13" s="206"/>
      <c r="E13" s="258">
        <f t="shared" si="0"/>
        <v>0</v>
      </c>
      <c r="F13" s="206"/>
      <c r="G13" s="258">
        <f t="shared" si="1"/>
        <v>0</v>
      </c>
      <c r="H13" s="206"/>
      <c r="I13" s="258">
        <f t="shared" si="2"/>
        <v>0</v>
      </c>
      <c r="J13" s="258">
        <f t="shared" si="3"/>
        <v>0</v>
      </c>
      <c r="K13" s="258">
        <f t="shared" si="4"/>
        <v>0</v>
      </c>
    </row>
    <row r="14" spans="1:11" ht="42">
      <c r="A14" s="206">
        <v>8</v>
      </c>
      <c r="B14" s="149" t="s">
        <v>223</v>
      </c>
      <c r="C14" s="206">
        <v>8</v>
      </c>
      <c r="D14" s="206"/>
      <c r="E14" s="258">
        <f t="shared" si="0"/>
        <v>0</v>
      </c>
      <c r="F14" s="206"/>
      <c r="G14" s="258">
        <f t="shared" si="1"/>
        <v>0</v>
      </c>
      <c r="H14" s="206"/>
      <c r="I14" s="258">
        <f t="shared" si="2"/>
        <v>0</v>
      </c>
      <c r="J14" s="258">
        <f t="shared" si="3"/>
        <v>0</v>
      </c>
      <c r="K14" s="258">
        <f t="shared" si="4"/>
        <v>0</v>
      </c>
    </row>
    <row r="15" spans="1:11" ht="63">
      <c r="A15" s="206">
        <v>9</v>
      </c>
      <c r="B15" s="149" t="s">
        <v>224</v>
      </c>
      <c r="C15" s="206">
        <v>5</v>
      </c>
      <c r="D15" s="206"/>
      <c r="E15" s="258">
        <f t="shared" si="0"/>
        <v>0</v>
      </c>
      <c r="F15" s="206"/>
      <c r="G15" s="258">
        <f t="shared" si="1"/>
        <v>0</v>
      </c>
      <c r="H15" s="206"/>
      <c r="I15" s="258">
        <f t="shared" si="2"/>
        <v>0</v>
      </c>
      <c r="J15" s="258">
        <f t="shared" si="3"/>
        <v>0</v>
      </c>
      <c r="K15" s="258">
        <f t="shared" si="4"/>
        <v>0</v>
      </c>
    </row>
    <row r="16" spans="1:11" ht="63">
      <c r="A16" s="206">
        <v>10</v>
      </c>
      <c r="B16" s="149" t="s">
        <v>225</v>
      </c>
      <c r="C16" s="206">
        <v>6</v>
      </c>
      <c r="D16" s="206"/>
      <c r="E16" s="258">
        <f t="shared" si="0"/>
        <v>0</v>
      </c>
      <c r="F16" s="206"/>
      <c r="G16" s="258">
        <f t="shared" si="1"/>
        <v>0</v>
      </c>
      <c r="H16" s="206"/>
      <c r="I16" s="258">
        <f t="shared" si="2"/>
        <v>0</v>
      </c>
      <c r="J16" s="258">
        <f t="shared" si="3"/>
        <v>0</v>
      </c>
      <c r="K16" s="258">
        <f t="shared" si="4"/>
        <v>0</v>
      </c>
    </row>
    <row r="17" spans="1:11" ht="63">
      <c r="A17" s="206">
        <v>11</v>
      </c>
      <c r="B17" s="149" t="s">
        <v>226</v>
      </c>
      <c r="C17" s="206">
        <v>8</v>
      </c>
      <c r="D17" s="206"/>
      <c r="E17" s="258">
        <f t="shared" si="0"/>
        <v>0</v>
      </c>
      <c r="F17" s="206"/>
      <c r="G17" s="258">
        <f t="shared" si="1"/>
        <v>0</v>
      </c>
      <c r="H17" s="206"/>
      <c r="I17" s="258">
        <f t="shared" si="2"/>
        <v>0</v>
      </c>
      <c r="J17" s="258">
        <f t="shared" si="3"/>
        <v>0</v>
      </c>
      <c r="K17" s="258">
        <f t="shared" si="4"/>
        <v>0</v>
      </c>
    </row>
    <row r="18" spans="1:11" ht="42">
      <c r="A18" s="206">
        <v>12</v>
      </c>
      <c r="B18" s="149" t="s">
        <v>223</v>
      </c>
      <c r="C18" s="206">
        <v>8</v>
      </c>
      <c r="D18" s="206"/>
      <c r="E18" s="258">
        <f t="shared" si="0"/>
        <v>0</v>
      </c>
      <c r="F18" s="206"/>
      <c r="G18" s="258">
        <f t="shared" si="1"/>
        <v>0</v>
      </c>
      <c r="H18" s="206"/>
      <c r="I18" s="258">
        <f t="shared" si="2"/>
        <v>0</v>
      </c>
      <c r="J18" s="258">
        <f t="shared" si="3"/>
        <v>0</v>
      </c>
      <c r="K18" s="258">
        <f t="shared" si="4"/>
        <v>0</v>
      </c>
    </row>
    <row r="19" spans="1:11" ht="63">
      <c r="A19" s="206">
        <v>13</v>
      </c>
      <c r="B19" s="149" t="s">
        <v>227</v>
      </c>
      <c r="C19" s="206">
        <v>10</v>
      </c>
      <c r="D19" s="206"/>
      <c r="E19" s="258">
        <f t="shared" si="0"/>
        <v>0</v>
      </c>
      <c r="F19" s="206"/>
      <c r="G19" s="258">
        <f t="shared" si="1"/>
        <v>0</v>
      </c>
      <c r="H19" s="206"/>
      <c r="I19" s="258">
        <f t="shared" si="2"/>
        <v>0</v>
      </c>
      <c r="J19" s="258">
        <f t="shared" si="3"/>
        <v>0</v>
      </c>
      <c r="K19" s="258">
        <f t="shared" si="4"/>
        <v>0</v>
      </c>
    </row>
    <row r="20" spans="1:11">
      <c r="A20" s="206">
        <v>14</v>
      </c>
      <c r="B20" s="149" t="s">
        <v>228</v>
      </c>
      <c r="C20" s="149"/>
      <c r="D20" s="256" t="e">
        <f>D7:D19</f>
        <v>#VALUE!</v>
      </c>
      <c r="E20" s="256" t="e">
        <f>E7:E19</f>
        <v>#VALUE!</v>
      </c>
      <c r="F20" s="256" t="e">
        <f>F7:F19</f>
        <v>#VALUE!</v>
      </c>
      <c r="G20" s="256" t="e">
        <f t="shared" ref="G20:K20" si="5">G7:G19</f>
        <v>#VALUE!</v>
      </c>
      <c r="H20" s="256" t="e">
        <f t="shared" si="5"/>
        <v>#VALUE!</v>
      </c>
      <c r="I20" s="256" t="e">
        <f t="shared" si="5"/>
        <v>#VALUE!</v>
      </c>
      <c r="J20" s="256" t="e">
        <f t="shared" si="5"/>
        <v>#VALUE!</v>
      </c>
      <c r="K20" s="256" t="e">
        <f t="shared" si="5"/>
        <v>#VALUE!</v>
      </c>
    </row>
    <row r="21" spans="1:11" ht="19.5" customHeight="1">
      <c r="A21" s="206">
        <v>15</v>
      </c>
      <c r="B21" s="149" t="s">
        <v>229</v>
      </c>
      <c r="C21" s="149"/>
      <c r="D21" s="256">
        <v>4.93</v>
      </c>
      <c r="E21" s="256"/>
      <c r="F21" s="256">
        <v>5.13</v>
      </c>
      <c r="G21" s="256"/>
      <c r="H21" s="256"/>
      <c r="I21" s="256"/>
      <c r="J21" s="256"/>
      <c r="K21" s="256"/>
    </row>
    <row r="22" spans="1:11" ht="43.5" customHeight="1">
      <c r="A22" s="206">
        <v>16</v>
      </c>
      <c r="B22" s="256" t="s">
        <v>180</v>
      </c>
      <c r="C22" s="256"/>
      <c r="D22" s="244"/>
      <c r="E22" s="252">
        <f>4.11</f>
        <v>4.1100000000000003</v>
      </c>
      <c r="F22" s="244"/>
      <c r="G22" s="252">
        <f xml:space="preserve"> 4.28</f>
        <v>4.28</v>
      </c>
      <c r="H22" s="252"/>
      <c r="I22" s="252"/>
      <c r="J22" s="252"/>
      <c r="K22" s="252"/>
    </row>
  </sheetData>
  <mergeCells count="9">
    <mergeCell ref="E5:E6"/>
    <mergeCell ref="G5:G6"/>
    <mergeCell ref="I5:I6"/>
    <mergeCell ref="D3:I3"/>
    <mergeCell ref="J3:K3"/>
    <mergeCell ref="D4:E4"/>
    <mergeCell ref="F4:G4"/>
    <mergeCell ref="H4:I4"/>
    <mergeCell ref="J4:K4"/>
  </mergeCells>
  <pageMargins left="0.7" right="0.7" top="0.75" bottom="0.75" header="0.3" footer="0.3"/>
  <legacyDrawing r:id="rId1"/>
  <oleObjects>
    <oleObject progId="Equation.3" shapeId="21505" r:id="rId2"/>
    <oleObject progId="Equation.3" shapeId="21506" r:id="rId3"/>
  </oleObjects>
</worksheet>
</file>

<file path=xl/worksheets/sheet23.xml><?xml version="1.0" encoding="utf-8"?>
<worksheet xmlns="http://schemas.openxmlformats.org/spreadsheetml/2006/main" xmlns:r="http://schemas.openxmlformats.org/officeDocument/2006/relationships">
  <dimension ref="A1:G5"/>
  <sheetViews>
    <sheetView workbookViewId="0">
      <selection activeCell="A19" sqref="A19"/>
    </sheetView>
  </sheetViews>
  <sheetFormatPr defaultRowHeight="12.75"/>
  <cols>
    <col min="1" max="1" width="36.7109375" customWidth="1"/>
  </cols>
  <sheetData>
    <row r="1" spans="1:7" ht="21">
      <c r="A1" s="22" t="s">
        <v>316</v>
      </c>
      <c r="B1" s="23"/>
    </row>
    <row r="3" spans="1:7" ht="21">
      <c r="A3" s="299" t="s">
        <v>230</v>
      </c>
      <c r="B3" s="299" t="s">
        <v>231</v>
      </c>
      <c r="C3" s="299"/>
      <c r="D3" s="299"/>
      <c r="E3" s="299" t="s">
        <v>232</v>
      </c>
      <c r="F3" s="299"/>
      <c r="G3" s="299"/>
    </row>
    <row r="4" spans="1:7" ht="21">
      <c r="A4" s="299"/>
      <c r="B4" s="258">
        <v>2553</v>
      </c>
      <c r="C4" s="258">
        <v>2554</v>
      </c>
      <c r="D4" s="148">
        <v>2555</v>
      </c>
      <c r="E4" s="258">
        <v>2553</v>
      </c>
      <c r="F4" s="258">
        <v>2554</v>
      </c>
      <c r="G4" s="258">
        <v>2555</v>
      </c>
    </row>
    <row r="5" spans="1:7" ht="63">
      <c r="A5" s="149" t="s">
        <v>233</v>
      </c>
      <c r="B5" s="148" t="s">
        <v>234</v>
      </c>
      <c r="C5" s="148" t="s">
        <v>234</v>
      </c>
      <c r="D5" s="148" t="s">
        <v>234</v>
      </c>
      <c r="E5" s="148" t="s">
        <v>235</v>
      </c>
      <c r="F5" s="148" t="s">
        <v>235</v>
      </c>
      <c r="G5" s="148" t="s">
        <v>235</v>
      </c>
    </row>
  </sheetData>
  <mergeCells count="3">
    <mergeCell ref="A3:A4"/>
    <mergeCell ref="B3:D3"/>
    <mergeCell ref="E3:G3"/>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indexed="42"/>
  </sheetPr>
  <dimension ref="A1:L25"/>
  <sheetViews>
    <sheetView workbookViewId="0">
      <selection sqref="A1:D1"/>
    </sheetView>
  </sheetViews>
  <sheetFormatPr defaultRowHeight="13.5"/>
  <cols>
    <col min="1" max="1" width="66.140625" style="152" customWidth="1"/>
    <col min="2" max="2" width="14.85546875" style="152" bestFit="1" customWidth="1"/>
    <col min="3" max="3" width="15.85546875" style="152" bestFit="1" customWidth="1"/>
    <col min="4" max="4" width="29.28515625" style="152" customWidth="1"/>
    <col min="5" max="16384" width="9.140625" style="152"/>
  </cols>
  <sheetData>
    <row r="1" spans="1:12" ht="21">
      <c r="A1" s="320" t="s">
        <v>315</v>
      </c>
      <c r="B1" s="320"/>
      <c r="C1" s="320"/>
      <c r="D1" s="320"/>
      <c r="E1" s="147"/>
      <c r="F1" s="147"/>
      <c r="G1" s="147"/>
      <c r="H1" s="147"/>
      <c r="I1" s="147"/>
      <c r="J1" s="147"/>
      <c r="K1" s="147"/>
      <c r="L1" s="147"/>
    </row>
    <row r="2" spans="1:12" ht="21">
      <c r="A2" s="185"/>
      <c r="B2" s="185"/>
      <c r="C2" s="185"/>
      <c r="D2" s="185"/>
      <c r="E2" s="185"/>
      <c r="F2" s="185"/>
      <c r="G2" s="185"/>
      <c r="H2" s="185"/>
      <c r="I2" s="185"/>
      <c r="J2" s="185"/>
      <c r="K2" s="185"/>
      <c r="L2" s="185"/>
    </row>
    <row r="3" spans="1:12" s="23" customFormat="1" ht="21">
      <c r="A3" s="22" t="s">
        <v>236</v>
      </c>
      <c r="B3" s="22"/>
    </row>
    <row r="4" spans="1:12" s="23" customFormat="1" ht="21">
      <c r="A4" s="22"/>
      <c r="B4" s="22"/>
    </row>
    <row r="5" spans="1:12" s="23" customFormat="1" ht="21"/>
    <row r="6" spans="1:12" s="153" customFormat="1" ht="23.25" customHeight="1">
      <c r="A6" s="341" t="s">
        <v>0</v>
      </c>
      <c r="B6" s="355" t="s">
        <v>1</v>
      </c>
      <c r="C6" s="356"/>
      <c r="D6" s="357" t="s">
        <v>337</v>
      </c>
    </row>
    <row r="7" spans="1:12" s="153" customFormat="1" ht="19.5">
      <c r="A7" s="341"/>
      <c r="B7" s="154" t="s">
        <v>2</v>
      </c>
      <c r="C7" s="154" t="s">
        <v>336</v>
      </c>
      <c r="D7" s="358"/>
    </row>
    <row r="8" spans="1:12" s="153" customFormat="1" ht="21" customHeight="1">
      <c r="A8" s="341"/>
      <c r="B8" s="155" t="s">
        <v>3</v>
      </c>
      <c r="C8" s="155" t="s">
        <v>3</v>
      </c>
      <c r="D8" s="358"/>
    </row>
    <row r="9" spans="1:12" s="159" customFormat="1" ht="18.75">
      <c r="A9" s="156" t="s">
        <v>4</v>
      </c>
      <c r="B9" s="157">
        <f>IF(OR(B10="N/A",B10=0),0,IF(B10=1,1,IF(B10=2,2,IF(B10=3,3,IF(B10=4,4,IF(B10=5,5))))))</f>
        <v>0</v>
      </c>
      <c r="C9" s="157">
        <f>IF(OR(C10="N/A",C10=0),0,IF(C10=1,1,IF(C10=2,2,IF(C10=3,3,IF(C10=4,4,IF(C10=5,5))))))</f>
        <v>0</v>
      </c>
      <c r="D9" s="158"/>
    </row>
    <row r="10" spans="1:12" s="163" customFormat="1" ht="19.5">
      <c r="A10" s="160" t="s">
        <v>5</v>
      </c>
      <c r="B10" s="161">
        <f>SUM(B11:B15)</f>
        <v>0</v>
      </c>
      <c r="C10" s="161">
        <f>SUM(C11:C15)</f>
        <v>0</v>
      </c>
      <c r="D10" s="162"/>
    </row>
    <row r="11" spans="1:12" s="166" customFormat="1" ht="37.5">
      <c r="A11" s="18" t="s">
        <v>30</v>
      </c>
      <c r="B11" s="164"/>
      <c r="C11" s="165"/>
      <c r="D11" s="165"/>
    </row>
    <row r="12" spans="1:12" s="166" customFormat="1" ht="37.5">
      <c r="A12" s="18" t="s">
        <v>27</v>
      </c>
      <c r="B12" s="167"/>
      <c r="C12" s="165"/>
      <c r="D12" s="165"/>
    </row>
    <row r="13" spans="1:12" s="166" customFormat="1" ht="37.5">
      <c r="A13" s="18" t="s">
        <v>31</v>
      </c>
      <c r="B13" s="167"/>
      <c r="C13" s="165"/>
      <c r="D13" s="165"/>
    </row>
    <row r="14" spans="1:12" s="166" customFormat="1" ht="21">
      <c r="A14" s="18" t="s">
        <v>32</v>
      </c>
      <c r="B14" s="168"/>
      <c r="C14" s="149"/>
      <c r="D14" s="149"/>
    </row>
    <row r="15" spans="1:12" s="163" customFormat="1" ht="37.5">
      <c r="A15" s="20" t="s">
        <v>33</v>
      </c>
      <c r="B15" s="167"/>
      <c r="C15" s="149"/>
      <c r="D15" s="149"/>
    </row>
    <row r="16" spans="1:12" ht="19.5">
      <c r="A16" s="186"/>
      <c r="B16" s="186"/>
      <c r="C16" s="186"/>
      <c r="D16" s="186"/>
      <c r="E16" s="186"/>
      <c r="F16" s="186"/>
      <c r="G16" s="186"/>
    </row>
    <row r="17" spans="1:5" s="23" customFormat="1" ht="21">
      <c r="C17" s="187" t="s">
        <v>11</v>
      </c>
      <c r="D17" s="187"/>
    </row>
    <row r="18" spans="1:5" ht="19.5">
      <c r="A18" s="186"/>
      <c r="B18" s="186"/>
      <c r="C18" s="188" t="s">
        <v>12</v>
      </c>
      <c r="D18" s="169" t="s">
        <v>13</v>
      </c>
      <c r="E18" s="186"/>
    </row>
    <row r="19" spans="1:5" ht="19.5">
      <c r="A19" s="186"/>
      <c r="B19" s="186"/>
      <c r="C19" s="188" t="s">
        <v>14</v>
      </c>
      <c r="D19" s="169" t="s">
        <v>15</v>
      </c>
      <c r="E19" s="186"/>
    </row>
    <row r="20" spans="1:5" ht="19.5">
      <c r="A20" s="186"/>
      <c r="B20" s="186"/>
      <c r="C20" s="188" t="s">
        <v>16</v>
      </c>
      <c r="D20" s="169" t="s">
        <v>17</v>
      </c>
      <c r="E20" s="186"/>
    </row>
    <row r="21" spans="1:5" ht="19.5">
      <c r="A21" s="186"/>
      <c r="B21" s="186"/>
      <c r="C21" s="189" t="s">
        <v>18</v>
      </c>
      <c r="D21" s="169" t="s">
        <v>19</v>
      </c>
      <c r="E21" s="186"/>
    </row>
    <row r="22" spans="1:5" ht="19.5">
      <c r="A22" s="186"/>
      <c r="B22" s="186"/>
      <c r="C22" s="189" t="s">
        <v>20</v>
      </c>
      <c r="D22" s="169" t="s">
        <v>21</v>
      </c>
      <c r="E22" s="186"/>
    </row>
    <row r="23" spans="1:5" ht="19.5">
      <c r="A23" s="186"/>
      <c r="B23" s="186"/>
      <c r="C23" s="186"/>
      <c r="D23" s="186"/>
      <c r="E23" s="186"/>
    </row>
    <row r="24" spans="1:5" ht="19.5">
      <c r="A24" s="186"/>
      <c r="B24" s="186"/>
      <c r="C24" s="186"/>
      <c r="D24" s="186"/>
      <c r="E24" s="186"/>
    </row>
    <row r="25" spans="1:5" ht="19.5">
      <c r="A25" s="186"/>
      <c r="B25" s="186"/>
      <c r="C25" s="186"/>
      <c r="D25" s="186"/>
    </row>
  </sheetData>
  <mergeCells count="4">
    <mergeCell ref="A1:D1"/>
    <mergeCell ref="A6:A8"/>
    <mergeCell ref="B6:C6"/>
    <mergeCell ref="D6:D8"/>
  </mergeCells>
  <pageMargins left="0.45" right="0.22" top="0.42" bottom="0.46" header="0.23" footer="0.17"/>
  <pageSetup paperSize="9" orientation="landscape" horizontalDpi="4294967293" r:id="rId1"/>
  <headerFooter alignWithMargins="0">
    <oddFooter>&amp;C&amp;"JasmineUPC,ตัวหนา"&amp;20 2.2</oddFooter>
  </headerFooter>
</worksheet>
</file>

<file path=xl/worksheets/sheet25.xml><?xml version="1.0" encoding="utf-8"?>
<worksheet xmlns="http://schemas.openxmlformats.org/spreadsheetml/2006/main" xmlns:r="http://schemas.openxmlformats.org/officeDocument/2006/relationships">
  <dimension ref="A1:F13"/>
  <sheetViews>
    <sheetView workbookViewId="0"/>
  </sheetViews>
  <sheetFormatPr defaultRowHeight="21"/>
  <cols>
    <col min="1" max="1" width="7.28515625" style="23" customWidth="1"/>
    <col min="2" max="2" width="26" style="23" customWidth="1"/>
    <col min="3" max="3" width="12.140625" style="23" customWidth="1"/>
    <col min="4" max="4" width="10.140625" style="23" customWidth="1"/>
    <col min="5" max="5" width="11.140625" style="23" customWidth="1"/>
    <col min="6" max="6" width="17" style="23" customWidth="1"/>
    <col min="7" max="16384" width="9.140625" style="23"/>
  </cols>
  <sheetData>
    <row r="1" spans="1:6">
      <c r="A1" s="22" t="s">
        <v>34</v>
      </c>
    </row>
    <row r="3" spans="1:6">
      <c r="A3" s="23" t="s">
        <v>35</v>
      </c>
    </row>
    <row r="5" spans="1:6">
      <c r="A5" s="293" t="s">
        <v>36</v>
      </c>
      <c r="B5" s="293" t="s">
        <v>37</v>
      </c>
      <c r="C5" s="293" t="s">
        <v>38</v>
      </c>
      <c r="D5" s="293"/>
      <c r="E5" s="293"/>
      <c r="F5" s="208" t="s">
        <v>1</v>
      </c>
    </row>
    <row r="6" spans="1:6">
      <c r="A6" s="293"/>
      <c r="B6" s="293"/>
      <c r="C6" s="257">
        <v>2553</v>
      </c>
      <c r="D6" s="257">
        <v>2554</v>
      </c>
      <c r="E6" s="24">
        <v>2555</v>
      </c>
      <c r="F6" s="209" t="s">
        <v>39</v>
      </c>
    </row>
    <row r="7" spans="1:6" ht="37.5">
      <c r="A7" s="24">
        <v>1</v>
      </c>
      <c r="B7" s="18" t="s">
        <v>40</v>
      </c>
      <c r="C7" s="24"/>
      <c r="D7" s="24"/>
      <c r="E7" s="24"/>
      <c r="F7" s="24"/>
    </row>
    <row r="8" spans="1:6" ht="37.5">
      <c r="A8" s="24">
        <v>2</v>
      </c>
      <c r="B8" s="18" t="s">
        <v>41</v>
      </c>
      <c r="C8" s="24"/>
      <c r="D8" s="24"/>
      <c r="E8" s="24"/>
      <c r="F8" s="24"/>
    </row>
    <row r="9" spans="1:6">
      <c r="A9" s="24">
        <v>3</v>
      </c>
      <c r="B9" s="18" t="s">
        <v>42</v>
      </c>
      <c r="C9" s="24"/>
      <c r="D9" s="24"/>
      <c r="E9" s="24"/>
      <c r="F9" s="24"/>
    </row>
    <row r="10" spans="1:6">
      <c r="A10" s="24">
        <v>4</v>
      </c>
      <c r="B10" s="18" t="s">
        <v>43</v>
      </c>
      <c r="C10" s="24"/>
      <c r="D10" s="24"/>
      <c r="E10" s="24"/>
      <c r="F10" s="24"/>
    </row>
    <row r="12" spans="1:6">
      <c r="A12" s="21" t="s">
        <v>44</v>
      </c>
      <c r="B12"/>
    </row>
    <row r="13" spans="1:6">
      <c r="A13"/>
      <c r="B13" s="25" t="s">
        <v>45</v>
      </c>
    </row>
  </sheetData>
  <mergeCells count="3">
    <mergeCell ref="A5:A6"/>
    <mergeCell ref="B5:B6"/>
    <mergeCell ref="C5:E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I27"/>
  <sheetViews>
    <sheetView workbookViewId="0"/>
  </sheetViews>
  <sheetFormatPr defaultRowHeight="21"/>
  <cols>
    <col min="1" max="1" width="25.28515625" style="176" customWidth="1"/>
    <col min="2" max="2" width="14" style="176" customWidth="1"/>
    <col min="3" max="3" width="12.42578125" style="176" customWidth="1"/>
    <col min="4" max="4" width="15.28515625" style="176" customWidth="1"/>
    <col min="5" max="5" width="11.28515625" style="176" customWidth="1"/>
    <col min="6" max="6" width="9.85546875" style="176" customWidth="1"/>
    <col min="7" max="7" width="13.5703125" style="176" customWidth="1"/>
    <col min="8" max="8" width="11.140625" style="176" customWidth="1"/>
    <col min="9" max="16384" width="9.140625" style="176"/>
  </cols>
  <sheetData>
    <row r="1" spans="1:9">
      <c r="A1" s="147" t="s">
        <v>310</v>
      </c>
    </row>
    <row r="3" spans="1:9">
      <c r="A3" s="364" t="s">
        <v>291</v>
      </c>
      <c r="B3" s="366" t="s">
        <v>298</v>
      </c>
      <c r="C3" s="366" t="s">
        <v>299</v>
      </c>
      <c r="D3" s="366" t="s">
        <v>300</v>
      </c>
      <c r="E3" s="361" t="s">
        <v>301</v>
      </c>
      <c r="F3" s="362"/>
      <c r="G3" s="362"/>
      <c r="H3" s="363"/>
      <c r="I3" s="364" t="s">
        <v>314</v>
      </c>
    </row>
    <row r="4" spans="1:9" ht="62.25" customHeight="1">
      <c r="A4" s="365"/>
      <c r="B4" s="367"/>
      <c r="C4" s="367"/>
      <c r="D4" s="367"/>
      <c r="E4" s="250" t="s">
        <v>302</v>
      </c>
      <c r="F4" s="250" t="s">
        <v>303</v>
      </c>
      <c r="G4" s="250" t="s">
        <v>304</v>
      </c>
      <c r="H4" s="250" t="s">
        <v>305</v>
      </c>
      <c r="I4" s="365"/>
    </row>
    <row r="5" spans="1:9">
      <c r="A5" s="165" t="s">
        <v>306</v>
      </c>
      <c r="B5" s="165"/>
      <c r="C5" s="165"/>
      <c r="D5" s="165"/>
      <c r="E5" s="165"/>
      <c r="F5" s="165"/>
      <c r="G5" s="165"/>
      <c r="H5" s="165"/>
      <c r="I5" s="165"/>
    </row>
    <row r="6" spans="1:9">
      <c r="A6" s="245" t="s">
        <v>307</v>
      </c>
      <c r="B6" s="165"/>
      <c r="C6" s="165"/>
      <c r="D6" s="165"/>
      <c r="E6" s="165"/>
      <c r="F6" s="165"/>
      <c r="G6" s="165"/>
      <c r="H6" s="165"/>
      <c r="I6" s="165"/>
    </row>
    <row r="7" spans="1:9">
      <c r="A7" s="165" t="s">
        <v>312</v>
      </c>
      <c r="B7" s="165"/>
      <c r="C7" s="165"/>
      <c r="D7" s="165"/>
      <c r="E7" s="165"/>
      <c r="F7" s="165"/>
      <c r="G7" s="165"/>
      <c r="H7" s="165"/>
      <c r="I7" s="165"/>
    </row>
    <row r="8" spans="1:9">
      <c r="A8" s="165" t="s">
        <v>312</v>
      </c>
      <c r="B8" s="165"/>
      <c r="C8" s="165"/>
      <c r="D8" s="165"/>
      <c r="E8" s="165"/>
      <c r="F8" s="165"/>
      <c r="G8" s="165"/>
      <c r="H8" s="165"/>
      <c r="I8" s="165"/>
    </row>
    <row r="9" spans="1:9">
      <c r="A9" s="245" t="s">
        <v>308</v>
      </c>
      <c r="B9" s="165"/>
      <c r="C9" s="165"/>
      <c r="D9" s="165"/>
      <c r="E9" s="165"/>
      <c r="F9" s="165"/>
      <c r="G9" s="165"/>
      <c r="H9" s="165"/>
      <c r="I9" s="165"/>
    </row>
    <row r="10" spans="1:9">
      <c r="A10" s="165" t="s">
        <v>312</v>
      </c>
      <c r="B10" s="165"/>
      <c r="C10" s="165"/>
      <c r="D10" s="165"/>
      <c r="E10" s="165"/>
      <c r="F10" s="165"/>
      <c r="G10" s="165"/>
      <c r="H10" s="165"/>
      <c r="I10" s="165"/>
    </row>
    <row r="11" spans="1:9">
      <c r="A11" s="165" t="s">
        <v>312</v>
      </c>
      <c r="B11" s="165" t="s">
        <v>313</v>
      </c>
      <c r="C11" s="165"/>
      <c r="D11" s="165"/>
      <c r="E11" s="165"/>
      <c r="F11" s="165"/>
      <c r="G11" s="165"/>
      <c r="H11" s="165"/>
      <c r="I11" s="165"/>
    </row>
    <row r="12" spans="1:9">
      <c r="A12" s="245" t="s">
        <v>309</v>
      </c>
      <c r="B12" s="165"/>
      <c r="C12" s="165"/>
      <c r="D12" s="165"/>
      <c r="E12" s="165"/>
      <c r="F12" s="165"/>
      <c r="G12" s="165"/>
      <c r="H12" s="165"/>
      <c r="I12" s="165"/>
    </row>
    <row r="13" spans="1:9">
      <c r="A13" s="165" t="s">
        <v>312</v>
      </c>
      <c r="B13" s="165"/>
      <c r="C13" s="165"/>
      <c r="D13" s="165"/>
      <c r="E13" s="165"/>
      <c r="F13" s="165"/>
      <c r="G13" s="165"/>
      <c r="H13" s="165"/>
      <c r="I13" s="165"/>
    </row>
    <row r="14" spans="1:9">
      <c r="A14" s="165" t="s">
        <v>312</v>
      </c>
      <c r="B14" s="165"/>
      <c r="C14" s="165"/>
      <c r="D14" s="165"/>
      <c r="E14" s="165"/>
      <c r="F14" s="165"/>
      <c r="G14" s="165"/>
      <c r="H14" s="165"/>
      <c r="I14" s="165"/>
    </row>
    <row r="15" spans="1:9">
      <c r="A15" s="248"/>
      <c r="B15" s="248"/>
      <c r="C15" s="248"/>
      <c r="D15" s="248"/>
      <c r="E15" s="248"/>
      <c r="F15" s="248"/>
      <c r="G15" s="248"/>
      <c r="H15" s="248"/>
      <c r="I15" s="248"/>
    </row>
    <row r="16" spans="1:9">
      <c r="A16" s="359" t="s">
        <v>291</v>
      </c>
      <c r="B16" s="368" t="s">
        <v>298</v>
      </c>
      <c r="C16" s="368" t="s">
        <v>299</v>
      </c>
      <c r="D16" s="368" t="s">
        <v>311</v>
      </c>
      <c r="E16" s="370" t="s">
        <v>301</v>
      </c>
      <c r="F16" s="371"/>
      <c r="G16" s="371"/>
      <c r="H16" s="372"/>
      <c r="I16" s="359" t="s">
        <v>201</v>
      </c>
    </row>
    <row r="17" spans="1:9" ht="62.25" customHeight="1">
      <c r="A17" s="360"/>
      <c r="B17" s="369"/>
      <c r="C17" s="369"/>
      <c r="D17" s="369"/>
      <c r="E17" s="249" t="s">
        <v>302</v>
      </c>
      <c r="F17" s="249" t="s">
        <v>303</v>
      </c>
      <c r="G17" s="249" t="s">
        <v>304</v>
      </c>
      <c r="H17" s="249" t="s">
        <v>305</v>
      </c>
      <c r="I17" s="360"/>
    </row>
    <row r="18" spans="1:9">
      <c r="A18" s="165" t="s">
        <v>306</v>
      </c>
      <c r="B18" s="165"/>
      <c r="C18" s="165"/>
      <c r="D18" s="165"/>
      <c r="E18" s="165"/>
      <c r="F18" s="165"/>
      <c r="G18" s="165"/>
      <c r="H18" s="165"/>
      <c r="I18" s="165"/>
    </row>
    <row r="19" spans="1:9">
      <c r="A19" s="245" t="s">
        <v>307</v>
      </c>
      <c r="B19" s="165"/>
      <c r="C19" s="165"/>
      <c r="D19" s="165"/>
      <c r="E19" s="165"/>
      <c r="F19" s="165"/>
      <c r="G19" s="165"/>
      <c r="H19" s="165"/>
      <c r="I19" s="165"/>
    </row>
    <row r="20" spans="1:9">
      <c r="A20" s="165" t="s">
        <v>312</v>
      </c>
      <c r="B20" s="165"/>
      <c r="C20" s="165"/>
      <c r="D20" s="165"/>
      <c r="E20" s="165"/>
      <c r="F20" s="165"/>
      <c r="G20" s="165"/>
      <c r="H20" s="165"/>
      <c r="I20" s="165"/>
    </row>
    <row r="21" spans="1:9">
      <c r="A21" s="165" t="s">
        <v>312</v>
      </c>
      <c r="B21" s="165"/>
      <c r="C21" s="165"/>
      <c r="D21" s="165"/>
      <c r="E21" s="165"/>
      <c r="F21" s="165"/>
      <c r="G21" s="165"/>
      <c r="H21" s="165"/>
      <c r="I21" s="165"/>
    </row>
    <row r="22" spans="1:9">
      <c r="A22" s="245" t="s">
        <v>308</v>
      </c>
      <c r="B22" s="165"/>
      <c r="C22" s="165"/>
      <c r="D22" s="165"/>
      <c r="E22" s="165"/>
      <c r="F22" s="165"/>
      <c r="G22" s="165"/>
      <c r="H22" s="165"/>
      <c r="I22" s="165"/>
    </row>
    <row r="23" spans="1:9">
      <c r="A23" s="165" t="s">
        <v>312</v>
      </c>
      <c r="B23" s="165"/>
      <c r="C23" s="165"/>
      <c r="D23" s="165"/>
      <c r="E23" s="165"/>
      <c r="F23" s="165"/>
      <c r="G23" s="165"/>
      <c r="H23" s="165"/>
      <c r="I23" s="165"/>
    </row>
    <row r="24" spans="1:9">
      <c r="A24" s="165" t="s">
        <v>312</v>
      </c>
      <c r="B24" s="165" t="s">
        <v>313</v>
      </c>
      <c r="C24" s="165"/>
      <c r="D24" s="165"/>
      <c r="E24" s="165"/>
      <c r="F24" s="165"/>
      <c r="G24" s="165"/>
      <c r="H24" s="165"/>
      <c r="I24" s="165"/>
    </row>
    <row r="25" spans="1:9">
      <c r="A25" s="245" t="s">
        <v>309</v>
      </c>
      <c r="B25" s="165"/>
      <c r="C25" s="165"/>
      <c r="D25" s="165"/>
      <c r="E25" s="165"/>
      <c r="F25" s="165"/>
      <c r="G25" s="165"/>
      <c r="H25" s="165"/>
      <c r="I25" s="165"/>
    </row>
    <row r="26" spans="1:9">
      <c r="A26" s="165" t="s">
        <v>312</v>
      </c>
      <c r="B26" s="165"/>
      <c r="C26" s="165"/>
      <c r="D26" s="165"/>
      <c r="E26" s="165"/>
      <c r="F26" s="165"/>
      <c r="G26" s="165"/>
      <c r="H26" s="165"/>
      <c r="I26" s="165"/>
    </row>
    <row r="27" spans="1:9">
      <c r="A27" s="165" t="s">
        <v>312</v>
      </c>
      <c r="B27" s="165"/>
      <c r="C27" s="165"/>
      <c r="D27" s="165"/>
      <c r="E27" s="165"/>
      <c r="F27" s="165"/>
      <c r="G27" s="165"/>
      <c r="H27" s="165"/>
      <c r="I27" s="165"/>
    </row>
  </sheetData>
  <mergeCells count="12">
    <mergeCell ref="I16:I17"/>
    <mergeCell ref="E3:H3"/>
    <mergeCell ref="A3:A4"/>
    <mergeCell ref="B3:B4"/>
    <mergeCell ref="C3:C4"/>
    <mergeCell ref="D3:D4"/>
    <mergeCell ref="I3:I4"/>
    <mergeCell ref="A16:A17"/>
    <mergeCell ref="B16:B17"/>
    <mergeCell ref="C16:C17"/>
    <mergeCell ref="D16:D17"/>
    <mergeCell ref="E16:H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indexed="42"/>
  </sheetPr>
  <dimension ref="A1:L25"/>
  <sheetViews>
    <sheetView topLeftCell="A4" workbookViewId="0">
      <selection sqref="A1:D1"/>
    </sheetView>
  </sheetViews>
  <sheetFormatPr defaultRowHeight="13.5"/>
  <cols>
    <col min="1" max="1" width="66.140625" style="152" customWidth="1"/>
    <col min="2" max="2" width="14.85546875" style="152" bestFit="1" customWidth="1"/>
    <col min="3" max="3" width="15.85546875" style="152" bestFit="1" customWidth="1"/>
    <col min="4" max="4" width="29.28515625" style="152" customWidth="1"/>
    <col min="5" max="16384" width="9.140625" style="152"/>
  </cols>
  <sheetData>
    <row r="1" spans="1:12" ht="21">
      <c r="A1" s="320" t="s">
        <v>25</v>
      </c>
      <c r="B1" s="320"/>
      <c r="C1" s="320"/>
      <c r="D1" s="320"/>
      <c r="E1" s="147"/>
      <c r="F1" s="147"/>
      <c r="G1" s="147"/>
      <c r="H1" s="147"/>
      <c r="I1" s="147"/>
      <c r="J1" s="147"/>
      <c r="K1" s="147"/>
      <c r="L1" s="147"/>
    </row>
    <row r="2" spans="1:12" ht="21">
      <c r="A2" s="185"/>
      <c r="B2" s="185"/>
      <c r="C2" s="185"/>
      <c r="D2" s="185"/>
      <c r="E2" s="185"/>
      <c r="F2" s="185"/>
      <c r="G2" s="185"/>
      <c r="H2" s="185"/>
      <c r="I2" s="185"/>
      <c r="J2" s="185"/>
      <c r="K2" s="185"/>
      <c r="L2" s="185"/>
    </row>
    <row r="3" spans="1:12" s="23" customFormat="1" ht="21">
      <c r="A3" s="22" t="s">
        <v>237</v>
      </c>
      <c r="B3" s="22"/>
    </row>
    <row r="4" spans="1:12" s="23" customFormat="1" ht="21">
      <c r="A4" s="22"/>
      <c r="B4" s="22"/>
    </row>
    <row r="5" spans="1:12" s="23" customFormat="1" ht="21"/>
    <row r="6" spans="1:12" s="153" customFormat="1" ht="23.25" customHeight="1">
      <c r="A6" s="341" t="s">
        <v>0</v>
      </c>
      <c r="B6" s="355" t="s">
        <v>1</v>
      </c>
      <c r="C6" s="356"/>
      <c r="D6" s="357" t="s">
        <v>337</v>
      </c>
    </row>
    <row r="7" spans="1:12" s="153" customFormat="1" ht="19.5">
      <c r="A7" s="341"/>
      <c r="B7" s="154" t="s">
        <v>2</v>
      </c>
      <c r="C7" s="154" t="s">
        <v>336</v>
      </c>
      <c r="D7" s="358"/>
    </row>
    <row r="8" spans="1:12" s="153" customFormat="1" ht="21" customHeight="1">
      <c r="A8" s="341"/>
      <c r="B8" s="155" t="s">
        <v>3</v>
      </c>
      <c r="C8" s="155" t="s">
        <v>3</v>
      </c>
      <c r="D8" s="358"/>
    </row>
    <row r="9" spans="1:12" s="159" customFormat="1" ht="18.75">
      <c r="A9" s="156" t="s">
        <v>4</v>
      </c>
      <c r="B9" s="157">
        <f>IF(OR(B10="N/A",B10=0),0,IF(B10=1,1,IF(B10=2,2,IF(B10=3,3,IF(B10=4,4,IF(B10=5,5))))))</f>
        <v>0</v>
      </c>
      <c r="C9" s="157">
        <f>IF(OR(C10="N/A",C10=0),0,IF(C10=1,1,IF(C10=2,2,IF(C10=3,3,IF(C10=4,4,IF(C10=5,5))))))</f>
        <v>0</v>
      </c>
      <c r="D9" s="158"/>
    </row>
    <row r="10" spans="1:12" s="163" customFormat="1" ht="19.5">
      <c r="A10" s="160" t="s">
        <v>5</v>
      </c>
      <c r="B10" s="161">
        <f>SUM(B11:B15)</f>
        <v>0</v>
      </c>
      <c r="C10" s="161">
        <f>SUM(C11:C15)</f>
        <v>0</v>
      </c>
      <c r="D10" s="162"/>
    </row>
    <row r="11" spans="1:12" s="166" customFormat="1" ht="37.5">
      <c r="A11" s="18" t="s">
        <v>26</v>
      </c>
      <c r="B11" s="164"/>
      <c r="C11" s="165"/>
      <c r="D11" s="165"/>
    </row>
    <row r="12" spans="1:12" s="166" customFormat="1" ht="37.5">
      <c r="A12" s="18" t="s">
        <v>27</v>
      </c>
      <c r="B12" s="167"/>
      <c r="C12" s="165"/>
      <c r="D12" s="165"/>
    </row>
    <row r="13" spans="1:12" s="166" customFormat="1" ht="37.5">
      <c r="A13" s="18" t="s">
        <v>28</v>
      </c>
      <c r="B13" s="167"/>
      <c r="C13" s="165"/>
      <c r="D13" s="165"/>
    </row>
    <row r="14" spans="1:12" s="166" customFormat="1" ht="37.5">
      <c r="A14" s="18" t="s">
        <v>29</v>
      </c>
      <c r="B14" s="168"/>
      <c r="C14" s="149"/>
      <c r="D14" s="149"/>
    </row>
    <row r="15" spans="1:12" s="163" customFormat="1" ht="37.5">
      <c r="A15" s="19" t="s">
        <v>340</v>
      </c>
      <c r="B15" s="167"/>
      <c r="C15" s="149"/>
      <c r="D15" s="149"/>
    </row>
    <row r="16" spans="1:12" ht="19.5">
      <c r="A16" s="186"/>
      <c r="B16" s="186"/>
      <c r="C16" s="186"/>
      <c r="D16" s="186"/>
      <c r="E16" s="186"/>
      <c r="F16" s="186"/>
      <c r="G16" s="186"/>
    </row>
    <row r="17" spans="1:5" s="23" customFormat="1" ht="21">
      <c r="C17" s="187" t="s">
        <v>11</v>
      </c>
      <c r="D17" s="187"/>
    </row>
    <row r="18" spans="1:5" ht="19.5">
      <c r="A18" s="186"/>
      <c r="B18" s="186"/>
      <c r="C18" s="188" t="s">
        <v>12</v>
      </c>
      <c r="D18" s="169" t="s">
        <v>13</v>
      </c>
      <c r="E18" s="186"/>
    </row>
    <row r="19" spans="1:5" ht="19.5">
      <c r="A19" s="186"/>
      <c r="B19" s="186"/>
      <c r="C19" s="188" t="s">
        <v>14</v>
      </c>
      <c r="D19" s="169" t="s">
        <v>15</v>
      </c>
      <c r="E19" s="186"/>
    </row>
    <row r="20" spans="1:5" ht="19.5">
      <c r="A20" s="186"/>
      <c r="B20" s="186"/>
      <c r="C20" s="188" t="s">
        <v>16</v>
      </c>
      <c r="D20" s="169" t="s">
        <v>17</v>
      </c>
      <c r="E20" s="186"/>
    </row>
    <row r="21" spans="1:5" ht="19.5">
      <c r="A21" s="186"/>
      <c r="B21" s="186"/>
      <c r="C21" s="189" t="s">
        <v>18</v>
      </c>
      <c r="D21" s="169" t="s">
        <v>19</v>
      </c>
      <c r="E21" s="186"/>
    </row>
    <row r="22" spans="1:5" ht="19.5">
      <c r="A22" s="186"/>
      <c r="B22" s="186"/>
      <c r="C22" s="189" t="s">
        <v>20</v>
      </c>
      <c r="D22" s="169" t="s">
        <v>21</v>
      </c>
      <c r="E22" s="186"/>
    </row>
    <row r="23" spans="1:5" ht="19.5">
      <c r="A23" s="186"/>
      <c r="B23" s="186"/>
      <c r="C23" s="186"/>
      <c r="D23" s="186"/>
      <c r="E23" s="186"/>
    </row>
    <row r="24" spans="1:5" ht="19.5">
      <c r="A24" s="186"/>
      <c r="B24" s="186"/>
      <c r="C24" s="186"/>
      <c r="D24" s="186"/>
      <c r="E24" s="186"/>
    </row>
    <row r="25" spans="1:5" ht="19.5">
      <c r="A25" s="186"/>
      <c r="B25" s="186"/>
      <c r="C25" s="186"/>
      <c r="D25" s="186"/>
    </row>
  </sheetData>
  <mergeCells count="4">
    <mergeCell ref="A1:D1"/>
    <mergeCell ref="A6:A8"/>
    <mergeCell ref="B6:C6"/>
    <mergeCell ref="D6:D8"/>
  </mergeCells>
  <pageMargins left="0.45" right="0.22" top="0.42" bottom="0.46" header="0.23" footer="0.17"/>
  <pageSetup paperSize="9" orientation="landscape" horizontalDpi="4294967293" r:id="rId1"/>
  <headerFooter alignWithMargins="0">
    <oddFooter>&amp;C&amp;"JasmineUPC,ตัวหนา"&amp;20 2.2</oddFooter>
  </headerFooter>
</worksheet>
</file>

<file path=xl/worksheets/sheet28.xml><?xml version="1.0" encoding="utf-8"?>
<worksheet xmlns="http://schemas.openxmlformats.org/spreadsheetml/2006/main" xmlns:r="http://schemas.openxmlformats.org/officeDocument/2006/relationships">
  <sheetPr>
    <tabColor indexed="42"/>
  </sheetPr>
  <dimension ref="A1:L24"/>
  <sheetViews>
    <sheetView workbookViewId="0">
      <selection sqref="A1:D1"/>
    </sheetView>
  </sheetViews>
  <sheetFormatPr defaultRowHeight="13.5"/>
  <cols>
    <col min="1" max="1" width="66.140625" style="152" customWidth="1"/>
    <col min="2" max="2" width="14.85546875" style="152" bestFit="1" customWidth="1"/>
    <col min="3" max="3" width="15.85546875" style="152" bestFit="1" customWidth="1"/>
    <col min="4" max="4" width="29.28515625" style="152" customWidth="1"/>
    <col min="5" max="16384" width="9.140625" style="152"/>
  </cols>
  <sheetData>
    <row r="1" spans="1:12" ht="21">
      <c r="A1" s="320" t="s">
        <v>381</v>
      </c>
      <c r="B1" s="320"/>
      <c r="C1" s="320"/>
      <c r="D1" s="320"/>
      <c r="E1" s="147"/>
      <c r="F1" s="147"/>
      <c r="G1" s="147"/>
      <c r="H1" s="147"/>
      <c r="I1" s="147"/>
      <c r="J1" s="147"/>
      <c r="K1" s="147"/>
      <c r="L1" s="147"/>
    </row>
    <row r="2" spans="1:12" ht="21">
      <c r="A2" s="185"/>
      <c r="B2" s="185"/>
      <c r="C2" s="185"/>
      <c r="D2" s="185"/>
      <c r="E2" s="185"/>
      <c r="F2" s="185"/>
      <c r="G2" s="185"/>
      <c r="H2" s="185"/>
      <c r="I2" s="185"/>
      <c r="J2" s="185"/>
      <c r="K2" s="185"/>
      <c r="L2" s="185"/>
    </row>
    <row r="3" spans="1:12" s="23" customFormat="1" ht="21">
      <c r="A3" s="22" t="s">
        <v>238</v>
      </c>
      <c r="B3" s="22"/>
    </row>
    <row r="4" spans="1:12" s="23" customFormat="1" ht="21">
      <c r="A4" s="22" t="s">
        <v>382</v>
      </c>
    </row>
    <row r="5" spans="1:12" s="153" customFormat="1" ht="23.25" customHeight="1">
      <c r="A5" s="341" t="s">
        <v>0</v>
      </c>
      <c r="B5" s="355" t="s">
        <v>1</v>
      </c>
      <c r="C5" s="356"/>
      <c r="D5" s="357" t="s">
        <v>337</v>
      </c>
    </row>
    <row r="6" spans="1:12" s="153" customFormat="1" ht="19.5">
      <c r="A6" s="341"/>
      <c r="B6" s="154" t="s">
        <v>2</v>
      </c>
      <c r="C6" s="154" t="s">
        <v>336</v>
      </c>
      <c r="D6" s="358"/>
    </row>
    <row r="7" spans="1:12" s="153" customFormat="1" ht="21" customHeight="1">
      <c r="A7" s="341"/>
      <c r="B7" s="155" t="s">
        <v>3</v>
      </c>
      <c r="C7" s="155" t="s">
        <v>3</v>
      </c>
      <c r="D7" s="358"/>
    </row>
    <row r="8" spans="1:12" s="159" customFormat="1" ht="18.75">
      <c r="A8" s="156" t="s">
        <v>4</v>
      </c>
      <c r="B8" s="157">
        <f>IF(OR(B9="N/A",B9=0),0,IF(B9=1,1,IF(B9=2,2,IF(B9=3,3,IF(B9=4,4,IF(B9=5,5))))))</f>
        <v>0</v>
      </c>
      <c r="C8" s="157">
        <f>IF(OR(C9="N/A",C9=0),0,IF(C9=1,1,IF(C9=2,2,IF(C9=3,3,IF(C9=4,4,IF(C9=5,5))))))</f>
        <v>0</v>
      </c>
      <c r="D8" s="158"/>
    </row>
    <row r="9" spans="1:12" s="163" customFormat="1" ht="19.5">
      <c r="A9" s="160" t="s">
        <v>5</v>
      </c>
      <c r="B9" s="161">
        <f>SUM(B10:B14)</f>
        <v>0</v>
      </c>
      <c r="C9" s="161">
        <f>SUM(C10:C14)</f>
        <v>0</v>
      </c>
      <c r="D9" s="162"/>
    </row>
    <row r="10" spans="1:12" s="166" customFormat="1" ht="21">
      <c r="A10" s="18" t="s">
        <v>6</v>
      </c>
      <c r="B10" s="164"/>
      <c r="C10" s="165"/>
      <c r="D10" s="165"/>
    </row>
    <row r="11" spans="1:12" s="166" customFormat="1" ht="21">
      <c r="A11" s="18" t="s">
        <v>7</v>
      </c>
      <c r="B11" s="167"/>
      <c r="C11" s="165"/>
      <c r="D11" s="165"/>
    </row>
    <row r="12" spans="1:12" s="166" customFormat="1" ht="21">
      <c r="A12" s="18" t="s">
        <v>8</v>
      </c>
      <c r="B12" s="167"/>
      <c r="C12" s="165"/>
      <c r="D12" s="165"/>
    </row>
    <row r="13" spans="1:12" s="166" customFormat="1" ht="21">
      <c r="A13" s="18" t="s">
        <v>9</v>
      </c>
      <c r="B13" s="168"/>
      <c r="C13" s="149"/>
      <c r="D13" s="149"/>
    </row>
    <row r="14" spans="1:12" s="163" customFormat="1" ht="21">
      <c r="A14" s="19" t="s">
        <v>10</v>
      </c>
      <c r="B14" s="167"/>
      <c r="C14" s="149"/>
      <c r="D14" s="149"/>
    </row>
    <row r="15" spans="1:12" ht="19.5">
      <c r="A15" s="186"/>
      <c r="B15" s="186"/>
      <c r="C15" s="186"/>
      <c r="D15" s="186"/>
      <c r="E15" s="186"/>
      <c r="F15" s="186"/>
      <c r="G15" s="186"/>
    </row>
    <row r="16" spans="1:12" s="23" customFormat="1" ht="21">
      <c r="C16" s="187" t="s">
        <v>11</v>
      </c>
      <c r="D16" s="187"/>
    </row>
    <row r="17" spans="1:5" ht="19.5">
      <c r="A17" s="186"/>
      <c r="B17" s="186"/>
      <c r="C17" s="188" t="s">
        <v>12</v>
      </c>
      <c r="D17" s="169" t="s">
        <v>13</v>
      </c>
      <c r="E17" s="186"/>
    </row>
    <row r="18" spans="1:5" ht="19.5">
      <c r="A18" s="186"/>
      <c r="B18" s="186"/>
      <c r="C18" s="188" t="s">
        <v>14</v>
      </c>
      <c r="D18" s="169" t="s">
        <v>15</v>
      </c>
      <c r="E18" s="186"/>
    </row>
    <row r="19" spans="1:5" ht="19.5">
      <c r="A19" s="186"/>
      <c r="B19" s="186"/>
      <c r="C19" s="188" t="s">
        <v>16</v>
      </c>
      <c r="D19" s="169" t="s">
        <v>17</v>
      </c>
      <c r="E19" s="186"/>
    </row>
    <row r="20" spans="1:5" ht="19.5">
      <c r="A20" s="186"/>
      <c r="B20" s="186"/>
      <c r="C20" s="189" t="s">
        <v>18</v>
      </c>
      <c r="D20" s="169" t="s">
        <v>19</v>
      </c>
      <c r="E20" s="186"/>
    </row>
    <row r="21" spans="1:5" ht="19.5">
      <c r="A21" s="186"/>
      <c r="B21" s="186"/>
      <c r="C21" s="189" t="s">
        <v>20</v>
      </c>
      <c r="D21" s="169" t="s">
        <v>21</v>
      </c>
      <c r="E21" s="186"/>
    </row>
    <row r="22" spans="1:5" ht="19.5">
      <c r="A22" s="186"/>
      <c r="B22" s="186"/>
      <c r="C22" s="186"/>
      <c r="D22" s="186"/>
      <c r="E22" s="186"/>
    </row>
    <row r="23" spans="1:5" ht="19.5">
      <c r="A23" s="186"/>
      <c r="B23" s="186"/>
      <c r="C23" s="186"/>
      <c r="D23" s="186"/>
      <c r="E23" s="186"/>
    </row>
    <row r="24" spans="1:5" ht="19.5">
      <c r="A24" s="186"/>
      <c r="B24" s="186"/>
      <c r="C24" s="186"/>
      <c r="D24" s="186"/>
    </row>
  </sheetData>
  <mergeCells count="4">
    <mergeCell ref="A1:D1"/>
    <mergeCell ref="A5:A7"/>
    <mergeCell ref="B5:C5"/>
    <mergeCell ref="D5:D7"/>
  </mergeCells>
  <pageMargins left="0.45" right="0.22" top="0.42" bottom="0.46" header="0.23" footer="0.17"/>
  <pageSetup paperSize="9" orientation="landscape" horizontalDpi="4294967293" r:id="rId1"/>
  <headerFooter alignWithMargins="0">
    <oddFooter>&amp;C&amp;"JasmineUPC,ตัวหนา"&amp;20 2.2</oddFooter>
  </headerFooter>
</worksheet>
</file>

<file path=xl/worksheets/sheet29.xml><?xml version="1.0" encoding="utf-8"?>
<worksheet xmlns="http://schemas.openxmlformats.org/spreadsheetml/2006/main" xmlns:r="http://schemas.openxmlformats.org/officeDocument/2006/relationships">
  <sheetPr>
    <tabColor indexed="42"/>
  </sheetPr>
  <dimension ref="A1:L25"/>
  <sheetViews>
    <sheetView tabSelected="1" workbookViewId="0">
      <selection activeCell="C17" sqref="C17"/>
    </sheetView>
  </sheetViews>
  <sheetFormatPr defaultRowHeight="13.5"/>
  <cols>
    <col min="1" max="1" width="66.140625" style="152" customWidth="1"/>
    <col min="2" max="2" width="14.85546875" style="152" bestFit="1" customWidth="1"/>
    <col min="3" max="3" width="15.85546875" style="152" bestFit="1" customWidth="1"/>
    <col min="4" max="4" width="29.28515625" style="152" customWidth="1"/>
    <col min="5" max="16384" width="9.140625" style="152"/>
  </cols>
  <sheetData>
    <row r="1" spans="1:12" ht="21">
      <c r="A1" s="320" t="s">
        <v>24</v>
      </c>
      <c r="B1" s="320"/>
      <c r="C1" s="320"/>
      <c r="D1" s="320"/>
      <c r="E1" s="147"/>
      <c r="F1" s="147"/>
      <c r="G1" s="147"/>
      <c r="H1" s="147"/>
      <c r="I1" s="147"/>
      <c r="J1" s="147"/>
      <c r="K1" s="147"/>
      <c r="L1" s="147"/>
    </row>
    <row r="2" spans="1:12" ht="21">
      <c r="A2" s="185"/>
      <c r="B2" s="185"/>
      <c r="C2" s="185"/>
      <c r="D2" s="185"/>
      <c r="E2" s="185"/>
      <c r="F2" s="185"/>
      <c r="G2" s="185"/>
      <c r="H2" s="185"/>
      <c r="I2" s="185"/>
      <c r="J2" s="185"/>
      <c r="K2" s="185"/>
      <c r="L2" s="185"/>
    </row>
    <row r="3" spans="1:12" s="23" customFormat="1" ht="21">
      <c r="A3" s="22" t="s">
        <v>239</v>
      </c>
      <c r="B3" s="22"/>
    </row>
    <row r="4" spans="1:12" s="23" customFormat="1" ht="21">
      <c r="A4" s="22" t="s">
        <v>240</v>
      </c>
      <c r="B4" s="22"/>
    </row>
    <row r="5" spans="1:12" s="23" customFormat="1" ht="21"/>
    <row r="6" spans="1:12" s="153" customFormat="1" ht="23.25" customHeight="1">
      <c r="A6" s="341" t="s">
        <v>0</v>
      </c>
      <c r="B6" s="355" t="s">
        <v>1</v>
      </c>
      <c r="C6" s="356"/>
      <c r="D6" s="357" t="s">
        <v>337</v>
      </c>
    </row>
    <row r="7" spans="1:12" s="153" customFormat="1" ht="19.5">
      <c r="A7" s="341"/>
      <c r="B7" s="154" t="s">
        <v>2</v>
      </c>
      <c r="C7" s="154" t="s">
        <v>336</v>
      </c>
      <c r="D7" s="358"/>
    </row>
    <row r="8" spans="1:12" s="153" customFormat="1" ht="21" customHeight="1">
      <c r="A8" s="341"/>
      <c r="B8" s="155" t="s">
        <v>3</v>
      </c>
      <c r="C8" s="155" t="s">
        <v>3</v>
      </c>
      <c r="D8" s="358"/>
    </row>
    <row r="9" spans="1:12" s="159" customFormat="1" ht="18.75">
      <c r="A9" s="156" t="s">
        <v>4</v>
      </c>
      <c r="B9" s="157">
        <f>IF(OR(B10="N/A",B10=0),0,IF(B10=1,1,IF(B10=2,2,IF(B10=3,3,IF(B10=4,4,IF(B10=5,5))))))</f>
        <v>0</v>
      </c>
      <c r="C9" s="157">
        <f>IF(OR(C10="N/A",C10=0),0,IF(C10=1,1,IF(C10=2,2,IF(C10=3,3,IF(C10=4,4,IF(C10=5,5))))))</f>
        <v>0</v>
      </c>
      <c r="D9" s="158"/>
    </row>
    <row r="10" spans="1:12" s="163" customFormat="1" ht="19.5">
      <c r="A10" s="160" t="s">
        <v>5</v>
      </c>
      <c r="B10" s="161">
        <f>SUM(B11:B15)</f>
        <v>0</v>
      </c>
      <c r="C10" s="161">
        <f>SUM(C11:C15)</f>
        <v>0</v>
      </c>
      <c r="D10" s="162"/>
    </row>
    <row r="11" spans="1:12" s="166" customFormat="1" ht="21">
      <c r="A11" s="18" t="s">
        <v>6</v>
      </c>
      <c r="B11" s="164"/>
      <c r="C11" s="165"/>
      <c r="D11" s="165"/>
    </row>
    <row r="12" spans="1:12" s="166" customFormat="1" ht="21">
      <c r="A12" s="18" t="s">
        <v>7</v>
      </c>
      <c r="B12" s="167"/>
      <c r="C12" s="165"/>
      <c r="D12" s="165"/>
    </row>
    <row r="13" spans="1:12" s="166" customFormat="1" ht="21">
      <c r="A13" s="18" t="s">
        <v>22</v>
      </c>
      <c r="B13" s="167"/>
      <c r="C13" s="165"/>
      <c r="D13" s="165"/>
    </row>
    <row r="14" spans="1:12" s="166" customFormat="1" ht="21">
      <c r="A14" s="18" t="s">
        <v>23</v>
      </c>
      <c r="B14" s="168"/>
      <c r="C14" s="149"/>
      <c r="D14" s="149"/>
    </row>
    <row r="15" spans="1:12" s="163" customFormat="1" ht="21">
      <c r="A15" s="19" t="s">
        <v>10</v>
      </c>
      <c r="B15" s="167"/>
      <c r="C15" s="149"/>
      <c r="D15" s="149"/>
    </row>
    <row r="16" spans="1:12" ht="19.5">
      <c r="A16" s="186"/>
      <c r="B16" s="186"/>
      <c r="C16" s="186"/>
      <c r="D16" s="186"/>
      <c r="E16" s="186"/>
      <c r="F16" s="186"/>
      <c r="G16" s="186"/>
    </row>
    <row r="17" spans="1:5" s="23" customFormat="1" ht="21">
      <c r="C17" s="187" t="s">
        <v>11</v>
      </c>
      <c r="D17" s="187"/>
    </row>
    <row r="18" spans="1:5" ht="19.5">
      <c r="A18" s="186"/>
      <c r="B18" s="186"/>
      <c r="C18" s="188" t="s">
        <v>12</v>
      </c>
      <c r="D18" s="169" t="s">
        <v>13</v>
      </c>
      <c r="E18" s="186"/>
    </row>
    <row r="19" spans="1:5" ht="19.5">
      <c r="A19" s="186"/>
      <c r="B19" s="186"/>
      <c r="C19" s="188" t="s">
        <v>14</v>
      </c>
      <c r="D19" s="169" t="s">
        <v>15</v>
      </c>
      <c r="E19" s="186"/>
    </row>
    <row r="20" spans="1:5" ht="19.5">
      <c r="A20" s="186"/>
      <c r="B20" s="186"/>
      <c r="C20" s="188" t="s">
        <v>16</v>
      </c>
      <c r="D20" s="169" t="s">
        <v>17</v>
      </c>
      <c r="E20" s="186"/>
    </row>
    <row r="21" spans="1:5" ht="19.5">
      <c r="A21" s="186"/>
      <c r="B21" s="186"/>
      <c r="C21" s="189" t="s">
        <v>18</v>
      </c>
      <c r="D21" s="169" t="s">
        <v>19</v>
      </c>
      <c r="E21" s="186"/>
    </row>
    <row r="22" spans="1:5" ht="19.5">
      <c r="A22" s="186"/>
      <c r="B22" s="186"/>
      <c r="C22" s="189" t="s">
        <v>20</v>
      </c>
      <c r="D22" s="169" t="s">
        <v>21</v>
      </c>
      <c r="E22" s="186"/>
    </row>
    <row r="23" spans="1:5" ht="19.5">
      <c r="A23" s="186"/>
      <c r="B23" s="186"/>
      <c r="C23" s="186"/>
      <c r="D23" s="186"/>
      <c r="E23" s="186"/>
    </row>
    <row r="24" spans="1:5" ht="19.5">
      <c r="A24" s="186"/>
      <c r="B24" s="186"/>
      <c r="C24" s="186"/>
      <c r="D24" s="186"/>
      <c r="E24" s="186"/>
    </row>
    <row r="25" spans="1:5" ht="19.5">
      <c r="A25" s="186"/>
      <c r="B25" s="186"/>
      <c r="C25" s="186"/>
      <c r="D25" s="186"/>
    </row>
  </sheetData>
  <mergeCells count="4">
    <mergeCell ref="A1:D1"/>
    <mergeCell ref="A6:A8"/>
    <mergeCell ref="B6:C6"/>
    <mergeCell ref="D6:D8"/>
  </mergeCells>
  <pageMargins left="0.45" right="0.22" top="0.42" bottom="0.46" header="0.23" footer="0.17"/>
  <pageSetup paperSize="9" orientation="landscape" horizontalDpi="4294967293" r:id="rId1"/>
  <headerFooter alignWithMargins="0">
    <oddFooter>&amp;C&amp;"JasmineUPC,ตัวหนา"&amp;20 2.2</oddFooter>
  </headerFooter>
</worksheet>
</file>

<file path=xl/worksheets/sheet3.xml><?xml version="1.0" encoding="utf-8"?>
<worksheet xmlns="http://schemas.openxmlformats.org/spreadsheetml/2006/main" xmlns:r="http://schemas.openxmlformats.org/officeDocument/2006/relationships">
  <sheetPr>
    <tabColor theme="9" tint="-0.249977111117893"/>
  </sheetPr>
  <dimension ref="A1:P15"/>
  <sheetViews>
    <sheetView topLeftCell="D1" zoomScale="90" zoomScaleNormal="90" workbookViewId="0">
      <selection activeCell="J13" sqref="J13"/>
    </sheetView>
  </sheetViews>
  <sheetFormatPr defaultRowHeight="13.5"/>
  <cols>
    <col min="1" max="1" width="21.85546875" style="216" customWidth="1"/>
    <col min="2" max="2" width="12.7109375" style="216" customWidth="1"/>
    <col min="3" max="3" width="8.85546875" style="216" customWidth="1"/>
    <col min="4" max="6" width="9.140625" style="216"/>
    <col min="7" max="7" width="12.28515625" style="216" customWidth="1"/>
    <col min="8" max="8" width="12.85546875" style="216" customWidth="1"/>
    <col min="9" max="11" width="14.140625" style="216" customWidth="1"/>
    <col min="12" max="12" width="15.7109375" style="216" customWidth="1"/>
    <col min="13" max="13" width="10" style="216" customWidth="1"/>
    <col min="14" max="15" width="11" style="216" customWidth="1"/>
    <col min="16" max="16" width="11.85546875" style="216" customWidth="1"/>
    <col min="17" max="16384" width="9.140625" style="216"/>
  </cols>
  <sheetData>
    <row r="1" spans="1:16" ht="21">
      <c r="A1" s="298" t="s">
        <v>281</v>
      </c>
      <c r="B1" s="298"/>
      <c r="C1" s="298"/>
      <c r="D1" s="298"/>
      <c r="E1" s="298"/>
      <c r="F1" s="298"/>
      <c r="G1" s="298"/>
      <c r="H1" s="298"/>
      <c r="I1" s="298"/>
      <c r="J1" s="298"/>
      <c r="K1" s="298"/>
      <c r="L1" s="298"/>
      <c r="M1" s="298"/>
      <c r="N1" s="298"/>
      <c r="O1" s="298"/>
      <c r="P1" s="298"/>
    </row>
    <row r="2" spans="1:16" ht="18.75">
      <c r="A2" s="217"/>
      <c r="B2" s="217"/>
      <c r="C2" s="217"/>
      <c r="D2" s="218"/>
      <c r="F2" s="218"/>
    </row>
    <row r="3" spans="1:16" s="220" customFormat="1" ht="18.75">
      <c r="A3" s="219" t="s">
        <v>292</v>
      </c>
    </row>
    <row r="4" spans="1:16" ht="21">
      <c r="A4" s="221"/>
      <c r="B4" s="222"/>
      <c r="C4" s="222"/>
      <c r="D4" s="223"/>
    </row>
    <row r="5" spans="1:16" ht="18.75">
      <c r="A5" s="296" t="s">
        <v>291</v>
      </c>
      <c r="B5" s="224">
        <v>1</v>
      </c>
      <c r="C5" s="225">
        <v>2</v>
      </c>
      <c r="D5" s="226" t="s">
        <v>290</v>
      </c>
      <c r="E5" s="224">
        <v>4</v>
      </c>
      <c r="F5" s="225">
        <v>5</v>
      </c>
      <c r="G5" s="225">
        <v>6</v>
      </c>
      <c r="H5" s="226" t="s">
        <v>295</v>
      </c>
      <c r="I5" s="225">
        <v>8</v>
      </c>
      <c r="J5" s="224">
        <v>9</v>
      </c>
      <c r="K5" s="225">
        <v>10</v>
      </c>
      <c r="L5" s="225">
        <v>11</v>
      </c>
      <c r="M5" s="224">
        <v>12</v>
      </c>
      <c r="N5" s="224">
        <v>13</v>
      </c>
      <c r="O5" s="224">
        <v>14</v>
      </c>
      <c r="P5" s="224">
        <v>15</v>
      </c>
    </row>
    <row r="6" spans="1:16" ht="93.75">
      <c r="A6" s="297"/>
      <c r="B6" s="227" t="s">
        <v>289</v>
      </c>
      <c r="C6" s="227" t="s">
        <v>288</v>
      </c>
      <c r="D6" s="227" t="s">
        <v>174</v>
      </c>
      <c r="E6" s="227" t="s">
        <v>173</v>
      </c>
      <c r="F6" s="227" t="s">
        <v>287</v>
      </c>
      <c r="G6" s="227" t="s">
        <v>175</v>
      </c>
      <c r="H6" s="227" t="s">
        <v>296</v>
      </c>
      <c r="I6" s="227" t="s">
        <v>286</v>
      </c>
      <c r="J6" s="227" t="s">
        <v>294</v>
      </c>
      <c r="K6" s="227" t="s">
        <v>293</v>
      </c>
      <c r="L6" s="227" t="s">
        <v>297</v>
      </c>
      <c r="M6" s="227" t="s">
        <v>285</v>
      </c>
      <c r="N6" s="227" t="s">
        <v>284</v>
      </c>
      <c r="O6" s="227" t="s">
        <v>283</v>
      </c>
      <c r="P6" s="227" t="s">
        <v>282</v>
      </c>
    </row>
    <row r="7" spans="1:16" ht="18.75">
      <c r="A7" s="228" t="s">
        <v>306</v>
      </c>
      <c r="B7" s="229"/>
      <c r="C7" s="230"/>
      <c r="D7" s="230"/>
      <c r="E7" s="230"/>
      <c r="F7" s="230"/>
      <c r="G7" s="231"/>
      <c r="H7" s="230">
        <f>C7-(D7+E7+F7)</f>
        <v>0</v>
      </c>
      <c r="I7" s="231"/>
      <c r="J7" s="231"/>
      <c r="K7" s="231"/>
      <c r="L7" s="230" t="e">
        <f>((J7+K7)/H7)*100</f>
        <v>#DIV/0!</v>
      </c>
      <c r="M7" s="230"/>
      <c r="N7" s="230"/>
      <c r="O7" s="230"/>
      <c r="P7" s="230" t="e">
        <f>(N7+O7)/(J7+K7)*100</f>
        <v>#DIV/0!</v>
      </c>
    </row>
    <row r="8" spans="1:16" ht="18.75">
      <c r="A8" s="232" t="s">
        <v>307</v>
      </c>
      <c r="B8" s="233"/>
      <c r="C8" s="234"/>
      <c r="D8" s="234"/>
      <c r="E8" s="234"/>
      <c r="F8" s="234"/>
      <c r="G8" s="234"/>
      <c r="H8" s="235">
        <f>C8-(D8+E8+F8)</f>
        <v>0</v>
      </c>
      <c r="I8" s="234"/>
      <c r="J8" s="234"/>
      <c r="K8" s="234"/>
      <c r="L8" s="235" t="e">
        <f t="shared" ref="L8:L11" si="0">((J8+K8)/H8)*100</f>
        <v>#DIV/0!</v>
      </c>
      <c r="M8" s="235"/>
      <c r="N8" s="235"/>
      <c r="O8" s="235"/>
      <c r="P8" s="235" t="e">
        <f t="shared" ref="P8:P11" si="1">(N8+O8)/(J8+K8)*100</f>
        <v>#DIV/0!</v>
      </c>
    </row>
    <row r="9" spans="1:16" ht="37.5">
      <c r="A9" s="232" t="s">
        <v>325</v>
      </c>
      <c r="B9" s="233"/>
      <c r="C9" s="234"/>
      <c r="D9" s="234"/>
      <c r="E9" s="234"/>
      <c r="F9" s="234"/>
      <c r="G9" s="234"/>
      <c r="H9" s="235">
        <f>C9-(D9+E9+F9)</f>
        <v>0</v>
      </c>
      <c r="I9" s="234"/>
      <c r="J9" s="234"/>
      <c r="K9" s="234"/>
      <c r="L9" s="235" t="e">
        <f t="shared" si="0"/>
        <v>#DIV/0!</v>
      </c>
      <c r="M9" s="235"/>
      <c r="N9" s="235"/>
      <c r="O9" s="235"/>
      <c r="P9" s="235" t="e">
        <f t="shared" si="1"/>
        <v>#DIV/0!</v>
      </c>
    </row>
    <row r="10" spans="1:16" ht="18.75">
      <c r="A10" s="236" t="s">
        <v>309</v>
      </c>
      <c r="B10" s="233"/>
      <c r="C10" s="234"/>
      <c r="D10" s="234"/>
      <c r="E10" s="234"/>
      <c r="F10" s="234"/>
      <c r="G10" s="234"/>
      <c r="H10" s="235">
        <f>C10-(D10+E10+F10)</f>
        <v>0</v>
      </c>
      <c r="I10" s="234"/>
      <c r="J10" s="234"/>
      <c r="K10" s="234"/>
      <c r="L10" s="235" t="e">
        <f t="shared" si="0"/>
        <v>#DIV/0!</v>
      </c>
      <c r="M10" s="235"/>
      <c r="N10" s="235"/>
      <c r="O10" s="235"/>
      <c r="P10" s="235" t="e">
        <f t="shared" si="1"/>
        <v>#DIV/0!</v>
      </c>
    </row>
    <row r="11" spans="1:16" ht="37.5">
      <c r="A11" s="260" t="s">
        <v>324</v>
      </c>
      <c r="B11" s="237"/>
      <c r="C11" s="238"/>
      <c r="D11" s="238"/>
      <c r="E11" s="238"/>
      <c r="F11" s="238"/>
      <c r="G11" s="238"/>
      <c r="H11" s="239">
        <f>C11-(D11+E11+F11)</f>
        <v>0</v>
      </c>
      <c r="I11" s="238"/>
      <c r="J11" s="238"/>
      <c r="K11" s="238"/>
      <c r="L11" s="261" t="e">
        <f t="shared" si="0"/>
        <v>#DIV/0!</v>
      </c>
      <c r="M11" s="239"/>
      <c r="N11" s="239"/>
      <c r="O11" s="239"/>
      <c r="P11" s="261" t="e">
        <f t="shared" si="1"/>
        <v>#DIV/0!</v>
      </c>
    </row>
    <row r="12" spans="1:16">
      <c r="D12" s="240"/>
    </row>
    <row r="13" spans="1:16" ht="18.75">
      <c r="A13" s="241"/>
      <c r="D13" s="240"/>
    </row>
    <row r="14" spans="1:16" ht="18.75">
      <c r="A14" s="242"/>
      <c r="D14" s="240"/>
    </row>
    <row r="15" spans="1:16" ht="18.75">
      <c r="A15" s="242"/>
      <c r="D15" s="240"/>
    </row>
  </sheetData>
  <mergeCells count="2">
    <mergeCell ref="A5:A6"/>
    <mergeCell ref="A1:P1"/>
  </mergeCells>
  <pageMargins left="0.31496062992125984" right="0.31496062992125984" top="0.51181102362204722" bottom="0.51181102362204722"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dimension ref="A1:K29"/>
  <sheetViews>
    <sheetView topLeftCell="A16" workbookViewId="0">
      <selection activeCell="C7" sqref="C7:C15"/>
    </sheetView>
  </sheetViews>
  <sheetFormatPr defaultRowHeight="12.75"/>
  <cols>
    <col min="2" max="2" width="50.140625" customWidth="1"/>
    <col min="3" max="3" width="14.140625" style="203" customWidth="1"/>
    <col min="4" max="4" width="13.42578125" customWidth="1"/>
    <col min="5" max="5" width="16.42578125" customWidth="1"/>
    <col min="6" max="6" width="18.28515625" customWidth="1"/>
    <col min="258" max="258" width="50.140625" customWidth="1"/>
    <col min="259" max="259" width="30.28515625" customWidth="1"/>
    <col min="514" max="514" width="50.140625" customWidth="1"/>
    <col min="515" max="515" width="30.28515625" customWidth="1"/>
    <col min="770" max="770" width="50.140625" customWidth="1"/>
    <col min="771" max="771" width="30.28515625" customWidth="1"/>
    <col min="1026" max="1026" width="50.140625" customWidth="1"/>
    <col min="1027" max="1027" width="30.28515625" customWidth="1"/>
    <col min="1282" max="1282" width="50.140625" customWidth="1"/>
    <col min="1283" max="1283" width="30.28515625" customWidth="1"/>
    <col min="1538" max="1538" width="50.140625" customWidth="1"/>
    <col min="1539" max="1539" width="30.28515625" customWidth="1"/>
    <col min="1794" max="1794" width="50.140625" customWidth="1"/>
    <col min="1795" max="1795" width="30.28515625" customWidth="1"/>
    <col min="2050" max="2050" width="50.140625" customWidth="1"/>
    <col min="2051" max="2051" width="30.28515625" customWidth="1"/>
    <col min="2306" max="2306" width="50.140625" customWidth="1"/>
    <col min="2307" max="2307" width="30.28515625" customWidth="1"/>
    <col min="2562" max="2562" width="50.140625" customWidth="1"/>
    <col min="2563" max="2563" width="30.28515625" customWidth="1"/>
    <col min="2818" max="2818" width="50.140625" customWidth="1"/>
    <col min="2819" max="2819" width="30.28515625" customWidth="1"/>
    <col min="3074" max="3074" width="50.140625" customWidth="1"/>
    <col min="3075" max="3075" width="30.28515625" customWidth="1"/>
    <col min="3330" max="3330" width="50.140625" customWidth="1"/>
    <col min="3331" max="3331" width="30.28515625" customWidth="1"/>
    <col min="3586" max="3586" width="50.140625" customWidth="1"/>
    <col min="3587" max="3587" width="30.28515625" customWidth="1"/>
    <col min="3842" max="3842" width="50.140625" customWidth="1"/>
    <col min="3843" max="3843" width="30.28515625" customWidth="1"/>
    <col min="4098" max="4098" width="50.140625" customWidth="1"/>
    <col min="4099" max="4099" width="30.28515625" customWidth="1"/>
    <col min="4354" max="4354" width="50.140625" customWidth="1"/>
    <col min="4355" max="4355" width="30.28515625" customWidth="1"/>
    <col min="4610" max="4610" width="50.140625" customWidth="1"/>
    <col min="4611" max="4611" width="30.28515625" customWidth="1"/>
    <col min="4866" max="4866" width="50.140625" customWidth="1"/>
    <col min="4867" max="4867" width="30.28515625" customWidth="1"/>
    <col min="5122" max="5122" width="50.140625" customWidth="1"/>
    <col min="5123" max="5123" width="30.28515625" customWidth="1"/>
    <col min="5378" max="5378" width="50.140625" customWidth="1"/>
    <col min="5379" max="5379" width="30.28515625" customWidth="1"/>
    <col min="5634" max="5634" width="50.140625" customWidth="1"/>
    <col min="5635" max="5635" width="30.28515625" customWidth="1"/>
    <col min="5890" max="5890" width="50.140625" customWidth="1"/>
    <col min="5891" max="5891" width="30.28515625" customWidth="1"/>
    <col min="6146" max="6146" width="50.140625" customWidth="1"/>
    <col min="6147" max="6147" width="30.28515625" customWidth="1"/>
    <col min="6402" max="6402" width="50.140625" customWidth="1"/>
    <col min="6403" max="6403" width="30.28515625" customWidth="1"/>
    <col min="6658" max="6658" width="50.140625" customWidth="1"/>
    <col min="6659" max="6659" width="30.28515625" customWidth="1"/>
    <col min="6914" max="6914" width="50.140625" customWidth="1"/>
    <col min="6915" max="6915" width="30.28515625" customWidth="1"/>
    <col min="7170" max="7170" width="50.140625" customWidth="1"/>
    <col min="7171" max="7171" width="30.28515625" customWidth="1"/>
    <col min="7426" max="7426" width="50.140625" customWidth="1"/>
    <col min="7427" max="7427" width="30.28515625" customWidth="1"/>
    <col min="7682" max="7682" width="50.140625" customWidth="1"/>
    <col min="7683" max="7683" width="30.28515625" customWidth="1"/>
    <col min="7938" max="7938" width="50.140625" customWidth="1"/>
    <col min="7939" max="7939" width="30.28515625" customWidth="1"/>
    <col min="8194" max="8194" width="50.140625" customWidth="1"/>
    <col min="8195" max="8195" width="30.28515625" customWidth="1"/>
    <col min="8450" max="8450" width="50.140625" customWidth="1"/>
    <col min="8451" max="8451" width="30.28515625" customWidth="1"/>
    <col min="8706" max="8706" width="50.140625" customWidth="1"/>
    <col min="8707" max="8707" width="30.28515625" customWidth="1"/>
    <col min="8962" max="8962" width="50.140625" customWidth="1"/>
    <col min="8963" max="8963" width="30.28515625" customWidth="1"/>
    <col min="9218" max="9218" width="50.140625" customWidth="1"/>
    <col min="9219" max="9219" width="30.28515625" customWidth="1"/>
    <col min="9474" max="9474" width="50.140625" customWidth="1"/>
    <col min="9475" max="9475" width="30.28515625" customWidth="1"/>
    <col min="9730" max="9730" width="50.140625" customWidth="1"/>
    <col min="9731" max="9731" width="30.28515625" customWidth="1"/>
    <col min="9986" max="9986" width="50.140625" customWidth="1"/>
    <col min="9987" max="9987" width="30.28515625" customWidth="1"/>
    <col min="10242" max="10242" width="50.140625" customWidth="1"/>
    <col min="10243" max="10243" width="30.28515625" customWidth="1"/>
    <col min="10498" max="10498" width="50.140625" customWidth="1"/>
    <col min="10499" max="10499" width="30.28515625" customWidth="1"/>
    <col min="10754" max="10754" width="50.140625" customWidth="1"/>
    <col min="10755" max="10755" width="30.28515625" customWidth="1"/>
    <col min="11010" max="11010" width="50.140625" customWidth="1"/>
    <col min="11011" max="11011" width="30.28515625" customWidth="1"/>
    <col min="11266" max="11266" width="50.140625" customWidth="1"/>
    <col min="11267" max="11267" width="30.28515625" customWidth="1"/>
    <col min="11522" max="11522" width="50.140625" customWidth="1"/>
    <col min="11523" max="11523" width="30.28515625" customWidth="1"/>
    <col min="11778" max="11778" width="50.140625" customWidth="1"/>
    <col min="11779" max="11779" width="30.28515625" customWidth="1"/>
    <col min="12034" max="12034" width="50.140625" customWidth="1"/>
    <col min="12035" max="12035" width="30.28515625" customWidth="1"/>
    <col min="12290" max="12290" width="50.140625" customWidth="1"/>
    <col min="12291" max="12291" width="30.28515625" customWidth="1"/>
    <col min="12546" max="12546" width="50.140625" customWidth="1"/>
    <col min="12547" max="12547" width="30.28515625" customWidth="1"/>
    <col min="12802" max="12802" width="50.140625" customWidth="1"/>
    <col min="12803" max="12803" width="30.28515625" customWidth="1"/>
    <col min="13058" max="13058" width="50.140625" customWidth="1"/>
    <col min="13059" max="13059" width="30.28515625" customWidth="1"/>
    <col min="13314" max="13314" width="50.140625" customWidth="1"/>
    <col min="13315" max="13315" width="30.28515625" customWidth="1"/>
    <col min="13570" max="13570" width="50.140625" customWidth="1"/>
    <col min="13571" max="13571" width="30.28515625" customWidth="1"/>
    <col min="13826" max="13826" width="50.140625" customWidth="1"/>
    <col min="13827" max="13827" width="30.28515625" customWidth="1"/>
    <col min="14082" max="14082" width="50.140625" customWidth="1"/>
    <col min="14083" max="14083" width="30.28515625" customWidth="1"/>
    <col min="14338" max="14338" width="50.140625" customWidth="1"/>
    <col min="14339" max="14339" width="30.28515625" customWidth="1"/>
    <col min="14594" max="14594" width="50.140625" customWidth="1"/>
    <col min="14595" max="14595" width="30.28515625" customWidth="1"/>
    <col min="14850" max="14850" width="50.140625" customWidth="1"/>
    <col min="14851" max="14851" width="30.28515625" customWidth="1"/>
    <col min="15106" max="15106" width="50.140625" customWidth="1"/>
    <col min="15107" max="15107" width="30.28515625" customWidth="1"/>
    <col min="15362" max="15362" width="50.140625" customWidth="1"/>
    <col min="15363" max="15363" width="30.28515625" customWidth="1"/>
    <col min="15618" max="15618" width="50.140625" customWidth="1"/>
    <col min="15619" max="15619" width="30.28515625" customWidth="1"/>
    <col min="15874" max="15874" width="50.140625" customWidth="1"/>
    <col min="15875" max="15875" width="30.28515625" customWidth="1"/>
    <col min="16130" max="16130" width="50.140625" customWidth="1"/>
    <col min="16131" max="16131" width="30.28515625" customWidth="1"/>
  </cols>
  <sheetData>
    <row r="1" spans="1:5" ht="57.75" customHeight="1">
      <c r="A1" s="295" t="s">
        <v>246</v>
      </c>
      <c r="B1" s="295"/>
      <c r="C1" s="295"/>
      <c r="D1" s="193"/>
    </row>
    <row r="2" spans="1:5" ht="15">
      <c r="A2" s="6"/>
      <c r="B2" s="6"/>
      <c r="C2" s="194"/>
      <c r="D2" s="6"/>
    </row>
    <row r="3" spans="1:5" ht="49.5" customHeight="1">
      <c r="A3" s="300" t="s">
        <v>247</v>
      </c>
      <c r="B3" s="300"/>
      <c r="C3" s="300"/>
      <c r="D3" s="195"/>
    </row>
    <row r="4" spans="1:5" ht="24">
      <c r="A4" s="196"/>
      <c r="B4" s="196"/>
      <c r="C4" s="197"/>
      <c r="D4" s="195"/>
    </row>
    <row r="5" spans="1:5" ht="18.75">
      <c r="A5" s="208" t="s">
        <v>36</v>
      </c>
      <c r="B5" s="208" t="s">
        <v>248</v>
      </c>
      <c r="C5" s="301" t="s">
        <v>326</v>
      </c>
      <c r="D5" s="302"/>
      <c r="E5" s="263" t="s">
        <v>1</v>
      </c>
    </row>
    <row r="6" spans="1:5" ht="18.75">
      <c r="A6" s="209"/>
      <c r="B6" s="209"/>
      <c r="C6" s="198">
        <v>2554</v>
      </c>
      <c r="D6" s="198">
        <v>2555</v>
      </c>
      <c r="E6" s="264" t="s">
        <v>327</v>
      </c>
    </row>
    <row r="7" spans="1:5" ht="43.5">
      <c r="A7" s="199">
        <v>1</v>
      </c>
      <c r="B7" s="200" t="s">
        <v>249</v>
      </c>
      <c r="C7" s="199">
        <v>72</v>
      </c>
      <c r="D7" s="262"/>
      <c r="E7" s="262"/>
    </row>
    <row r="8" spans="1:5" ht="65.25">
      <c r="A8" s="199">
        <v>2</v>
      </c>
      <c r="B8" s="200" t="s">
        <v>250</v>
      </c>
      <c r="C8" s="199">
        <v>4.05</v>
      </c>
      <c r="D8" s="262"/>
      <c r="E8" s="262"/>
    </row>
    <row r="9" spans="1:5" ht="21.75">
      <c r="A9" s="199">
        <v>3</v>
      </c>
      <c r="B9" s="200" t="s">
        <v>251</v>
      </c>
      <c r="C9" s="199">
        <v>438</v>
      </c>
      <c r="D9" s="262"/>
      <c r="E9" s="262"/>
    </row>
    <row r="10" spans="1:5" ht="43.5">
      <c r="A10" s="199">
        <v>4</v>
      </c>
      <c r="B10" s="200" t="s">
        <v>252</v>
      </c>
      <c r="C10" s="199">
        <v>0</v>
      </c>
      <c r="D10" s="262"/>
      <c r="E10" s="262"/>
    </row>
    <row r="11" spans="1:5" ht="65.25">
      <c r="A11" s="199">
        <v>5</v>
      </c>
      <c r="B11" s="200" t="s">
        <v>253</v>
      </c>
      <c r="C11" s="199">
        <v>0</v>
      </c>
      <c r="D11" s="262"/>
      <c r="E11" s="262"/>
    </row>
    <row r="12" spans="1:5" ht="21.75">
      <c r="A12" s="199">
        <v>6</v>
      </c>
      <c r="B12" s="200" t="s">
        <v>254</v>
      </c>
      <c r="C12" s="199">
        <v>0</v>
      </c>
      <c r="D12" s="262"/>
      <c r="E12" s="262"/>
    </row>
    <row r="13" spans="1:5" ht="43.5">
      <c r="A13" s="199">
        <v>7</v>
      </c>
      <c r="B13" s="200" t="s">
        <v>255</v>
      </c>
      <c r="C13" s="199">
        <v>0</v>
      </c>
      <c r="D13" s="262"/>
      <c r="E13" s="262"/>
    </row>
    <row r="14" spans="1:5" ht="65.25">
      <c r="A14" s="199">
        <v>8</v>
      </c>
      <c r="B14" s="200" t="s">
        <v>256</v>
      </c>
      <c r="C14" s="199">
        <v>0</v>
      </c>
      <c r="D14" s="262"/>
      <c r="E14" s="262"/>
    </row>
    <row r="15" spans="1:5" ht="21.75">
      <c r="A15" s="199">
        <v>9</v>
      </c>
      <c r="B15" s="200" t="s">
        <v>257</v>
      </c>
      <c r="C15" s="199">
        <v>0</v>
      </c>
      <c r="D15" s="262"/>
      <c r="E15" s="262"/>
    </row>
    <row r="16" spans="1:5" ht="21.75">
      <c r="A16" s="199">
        <v>10</v>
      </c>
      <c r="B16" s="201" t="s">
        <v>258</v>
      </c>
      <c r="C16" s="201">
        <f>SUM(C9+C12+C15)</f>
        <v>438</v>
      </c>
      <c r="D16" s="262"/>
      <c r="E16" s="262"/>
    </row>
    <row r="17" spans="1:11" ht="42">
      <c r="A17" s="199">
        <v>11</v>
      </c>
      <c r="B17" s="201" t="s">
        <v>259</v>
      </c>
      <c r="C17" s="201">
        <f>SUM((C8*C7)+(C11*C10)+(C14*C13))</f>
        <v>291.59999999999997</v>
      </c>
      <c r="D17" s="262"/>
      <c r="E17" s="262"/>
    </row>
    <row r="18" spans="1:11" ht="21.75">
      <c r="A18" s="199">
        <v>12</v>
      </c>
      <c r="B18" s="201" t="s">
        <v>260</v>
      </c>
      <c r="C18" s="201">
        <f>SUM(C7+C10+C13)</f>
        <v>72</v>
      </c>
      <c r="D18" s="262"/>
      <c r="E18" s="262"/>
    </row>
    <row r="19" spans="1:11" ht="63.75">
      <c r="A19" s="199">
        <v>13</v>
      </c>
      <c r="B19" s="201" t="s">
        <v>261</v>
      </c>
      <c r="C19" s="202">
        <f>(C17/C18)</f>
        <v>4.05</v>
      </c>
      <c r="D19" s="262"/>
      <c r="E19" s="262"/>
    </row>
    <row r="20" spans="1:11">
      <c r="C20"/>
    </row>
    <row r="24" spans="1:11" s="26" customFormat="1" ht="21">
      <c r="A24" s="299" t="s">
        <v>36</v>
      </c>
      <c r="B24" s="299" t="s">
        <v>37</v>
      </c>
      <c r="C24" s="299" t="s">
        <v>38</v>
      </c>
      <c r="D24" s="299"/>
      <c r="E24" s="299"/>
      <c r="F24" s="299" t="s">
        <v>169</v>
      </c>
    </row>
    <row r="25" spans="1:11" s="26" customFormat="1" ht="21">
      <c r="A25" s="299"/>
      <c r="B25" s="299"/>
      <c r="C25" s="211">
        <v>2553</v>
      </c>
      <c r="D25" s="211">
        <v>2554</v>
      </c>
      <c r="E25" s="148">
        <v>2555</v>
      </c>
      <c r="F25" s="299"/>
    </row>
    <row r="26" spans="1:11" s="26" customFormat="1" ht="21">
      <c r="A26" s="148">
        <v>1</v>
      </c>
      <c r="B26" s="149" t="s">
        <v>40</v>
      </c>
      <c r="C26" s="211">
        <v>20.64</v>
      </c>
      <c r="D26" s="211"/>
      <c r="E26" s="148"/>
      <c r="F26" s="148"/>
      <c r="J26" s="146"/>
      <c r="K26" s="146"/>
    </row>
    <row r="27" spans="1:11" s="26" customFormat="1" ht="21">
      <c r="A27" s="148">
        <v>2</v>
      </c>
      <c r="B27" s="149" t="s">
        <v>181</v>
      </c>
      <c r="C27" s="211" t="s">
        <v>176</v>
      </c>
      <c r="D27" s="211"/>
      <c r="E27" s="148"/>
      <c r="F27" s="148"/>
    </row>
    <row r="28" spans="1:11" s="26" customFormat="1" ht="21">
      <c r="A28" s="148">
        <v>3</v>
      </c>
      <c r="B28" s="149" t="s">
        <v>182</v>
      </c>
      <c r="C28" s="211">
        <v>839</v>
      </c>
      <c r="D28" s="211"/>
      <c r="E28" s="148"/>
      <c r="F28" s="148"/>
    </row>
    <row r="29" spans="1:11" s="26" customFormat="1" ht="21">
      <c r="A29" s="148">
        <v>4</v>
      </c>
      <c r="B29" s="149" t="s">
        <v>43</v>
      </c>
      <c r="C29" s="211">
        <v>4.17</v>
      </c>
      <c r="D29" s="211"/>
      <c r="E29" s="148"/>
      <c r="F29" s="148"/>
    </row>
  </sheetData>
  <mergeCells count="7">
    <mergeCell ref="F24:F25"/>
    <mergeCell ref="A1:C1"/>
    <mergeCell ref="A3:C3"/>
    <mergeCell ref="A24:A25"/>
    <mergeCell ref="B24:B25"/>
    <mergeCell ref="C24:E24"/>
    <mergeCell ref="C5:D5"/>
  </mergeCells>
  <printOptions horizontalCentered="1"/>
  <pageMargins left="0.39370078740157483"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G22"/>
  <sheetViews>
    <sheetView topLeftCell="A4" zoomScale="120" zoomScaleNormal="120" workbookViewId="0">
      <selection activeCell="B15" sqref="B15"/>
    </sheetView>
  </sheetViews>
  <sheetFormatPr defaultRowHeight="12.75"/>
  <cols>
    <col min="1" max="1" width="5.7109375" customWidth="1"/>
    <col min="2" max="2" width="59.5703125" customWidth="1"/>
    <col min="3" max="3" width="9.85546875" customWidth="1"/>
    <col min="4" max="4" width="14.42578125" style="215" customWidth="1"/>
    <col min="5" max="5" width="13.140625" customWidth="1"/>
    <col min="6" max="6" width="11.85546875" customWidth="1"/>
    <col min="7" max="7" width="12.140625" customWidth="1"/>
    <col min="257" max="257" width="5.7109375" customWidth="1"/>
    <col min="258" max="258" width="59.5703125" customWidth="1"/>
    <col min="259" max="259" width="9.85546875" customWidth="1"/>
    <col min="260" max="260" width="14.42578125" customWidth="1"/>
    <col min="261" max="261" width="13.140625" customWidth="1"/>
    <col min="513" max="513" width="5.7109375" customWidth="1"/>
    <col min="514" max="514" width="59.5703125" customWidth="1"/>
    <col min="515" max="515" width="9.85546875" customWidth="1"/>
    <col min="516" max="516" width="14.42578125" customWidth="1"/>
    <col min="517" max="517" width="13.140625" customWidth="1"/>
    <col min="769" max="769" width="5.7109375" customWidth="1"/>
    <col min="770" max="770" width="59.5703125" customWidth="1"/>
    <col min="771" max="771" width="9.85546875" customWidth="1"/>
    <col min="772" max="772" width="14.42578125" customWidth="1"/>
    <col min="773" max="773" width="13.140625" customWidth="1"/>
    <col min="1025" max="1025" width="5.7109375" customWidth="1"/>
    <col min="1026" max="1026" width="59.5703125" customWidth="1"/>
    <col min="1027" max="1027" width="9.85546875" customWidth="1"/>
    <col min="1028" max="1028" width="14.42578125" customWidth="1"/>
    <col min="1029" max="1029" width="13.140625" customWidth="1"/>
    <col min="1281" max="1281" width="5.7109375" customWidth="1"/>
    <col min="1282" max="1282" width="59.5703125" customWidth="1"/>
    <col min="1283" max="1283" width="9.85546875" customWidth="1"/>
    <col min="1284" max="1284" width="14.42578125" customWidth="1"/>
    <col min="1285" max="1285" width="13.140625" customWidth="1"/>
    <col min="1537" max="1537" width="5.7109375" customWidth="1"/>
    <col min="1538" max="1538" width="59.5703125" customWidth="1"/>
    <col min="1539" max="1539" width="9.85546875" customWidth="1"/>
    <col min="1540" max="1540" width="14.42578125" customWidth="1"/>
    <col min="1541" max="1541" width="13.140625" customWidth="1"/>
    <col min="1793" max="1793" width="5.7109375" customWidth="1"/>
    <col min="1794" max="1794" width="59.5703125" customWidth="1"/>
    <col min="1795" max="1795" width="9.85546875" customWidth="1"/>
    <col min="1796" max="1796" width="14.42578125" customWidth="1"/>
    <col min="1797" max="1797" width="13.140625" customWidth="1"/>
    <col min="2049" max="2049" width="5.7109375" customWidth="1"/>
    <col min="2050" max="2050" width="59.5703125" customWidth="1"/>
    <col min="2051" max="2051" width="9.85546875" customWidth="1"/>
    <col min="2052" max="2052" width="14.42578125" customWidth="1"/>
    <col min="2053" max="2053" width="13.140625" customWidth="1"/>
    <col min="2305" max="2305" width="5.7109375" customWidth="1"/>
    <col min="2306" max="2306" width="59.5703125" customWidth="1"/>
    <col min="2307" max="2307" width="9.85546875" customWidth="1"/>
    <col min="2308" max="2308" width="14.42578125" customWidth="1"/>
    <col min="2309" max="2309" width="13.140625" customWidth="1"/>
    <col min="2561" max="2561" width="5.7109375" customWidth="1"/>
    <col min="2562" max="2562" width="59.5703125" customWidth="1"/>
    <col min="2563" max="2563" width="9.85546875" customWidth="1"/>
    <col min="2564" max="2564" width="14.42578125" customWidth="1"/>
    <col min="2565" max="2565" width="13.140625" customWidth="1"/>
    <col min="2817" max="2817" width="5.7109375" customWidth="1"/>
    <col min="2818" max="2818" width="59.5703125" customWidth="1"/>
    <col min="2819" max="2819" width="9.85546875" customWidth="1"/>
    <col min="2820" max="2820" width="14.42578125" customWidth="1"/>
    <col min="2821" max="2821" width="13.140625" customWidth="1"/>
    <col min="3073" max="3073" width="5.7109375" customWidth="1"/>
    <col min="3074" max="3074" width="59.5703125" customWidth="1"/>
    <col min="3075" max="3075" width="9.85546875" customWidth="1"/>
    <col min="3076" max="3076" width="14.42578125" customWidth="1"/>
    <col min="3077" max="3077" width="13.140625" customWidth="1"/>
    <col min="3329" max="3329" width="5.7109375" customWidth="1"/>
    <col min="3330" max="3330" width="59.5703125" customWidth="1"/>
    <col min="3331" max="3331" width="9.85546875" customWidth="1"/>
    <col min="3332" max="3332" width="14.42578125" customWidth="1"/>
    <col min="3333" max="3333" width="13.140625" customWidth="1"/>
    <col min="3585" max="3585" width="5.7109375" customWidth="1"/>
    <col min="3586" max="3586" width="59.5703125" customWidth="1"/>
    <col min="3587" max="3587" width="9.85546875" customWidth="1"/>
    <col min="3588" max="3588" width="14.42578125" customWidth="1"/>
    <col min="3589" max="3589" width="13.140625" customWidth="1"/>
    <col min="3841" max="3841" width="5.7109375" customWidth="1"/>
    <col min="3842" max="3842" width="59.5703125" customWidth="1"/>
    <col min="3843" max="3843" width="9.85546875" customWidth="1"/>
    <col min="3844" max="3844" width="14.42578125" customWidth="1"/>
    <col min="3845" max="3845" width="13.140625" customWidth="1"/>
    <col min="4097" max="4097" width="5.7109375" customWidth="1"/>
    <col min="4098" max="4098" width="59.5703125" customWidth="1"/>
    <col min="4099" max="4099" width="9.85546875" customWidth="1"/>
    <col min="4100" max="4100" width="14.42578125" customWidth="1"/>
    <col min="4101" max="4101" width="13.140625" customWidth="1"/>
    <col min="4353" max="4353" width="5.7109375" customWidth="1"/>
    <col min="4354" max="4354" width="59.5703125" customWidth="1"/>
    <col min="4355" max="4355" width="9.85546875" customWidth="1"/>
    <col min="4356" max="4356" width="14.42578125" customWidth="1"/>
    <col min="4357" max="4357" width="13.140625" customWidth="1"/>
    <col min="4609" max="4609" width="5.7109375" customWidth="1"/>
    <col min="4610" max="4610" width="59.5703125" customWidth="1"/>
    <col min="4611" max="4611" width="9.85546875" customWidth="1"/>
    <col min="4612" max="4612" width="14.42578125" customWidth="1"/>
    <col min="4613" max="4613" width="13.140625" customWidth="1"/>
    <col min="4865" max="4865" width="5.7109375" customWidth="1"/>
    <col min="4866" max="4866" width="59.5703125" customWidth="1"/>
    <col min="4867" max="4867" width="9.85546875" customWidth="1"/>
    <col min="4868" max="4868" width="14.42578125" customWidth="1"/>
    <col min="4869" max="4869" width="13.140625" customWidth="1"/>
    <col min="5121" max="5121" width="5.7109375" customWidth="1"/>
    <col min="5122" max="5122" width="59.5703125" customWidth="1"/>
    <col min="5123" max="5123" width="9.85546875" customWidth="1"/>
    <col min="5124" max="5124" width="14.42578125" customWidth="1"/>
    <col min="5125" max="5125" width="13.140625" customWidth="1"/>
    <col min="5377" max="5377" width="5.7109375" customWidth="1"/>
    <col min="5378" max="5378" width="59.5703125" customWidth="1"/>
    <col min="5379" max="5379" width="9.85546875" customWidth="1"/>
    <col min="5380" max="5380" width="14.42578125" customWidth="1"/>
    <col min="5381" max="5381" width="13.140625" customWidth="1"/>
    <col min="5633" max="5633" width="5.7109375" customWidth="1"/>
    <col min="5634" max="5634" width="59.5703125" customWidth="1"/>
    <col min="5635" max="5635" width="9.85546875" customWidth="1"/>
    <col min="5636" max="5636" width="14.42578125" customWidth="1"/>
    <col min="5637" max="5637" width="13.140625" customWidth="1"/>
    <col min="5889" max="5889" width="5.7109375" customWidth="1"/>
    <col min="5890" max="5890" width="59.5703125" customWidth="1"/>
    <col min="5891" max="5891" width="9.85546875" customWidth="1"/>
    <col min="5892" max="5892" width="14.42578125" customWidth="1"/>
    <col min="5893" max="5893" width="13.140625" customWidth="1"/>
    <col min="6145" max="6145" width="5.7109375" customWidth="1"/>
    <col min="6146" max="6146" width="59.5703125" customWidth="1"/>
    <col min="6147" max="6147" width="9.85546875" customWidth="1"/>
    <col min="6148" max="6148" width="14.42578125" customWidth="1"/>
    <col min="6149" max="6149" width="13.140625" customWidth="1"/>
    <col min="6401" max="6401" width="5.7109375" customWidth="1"/>
    <col min="6402" max="6402" width="59.5703125" customWidth="1"/>
    <col min="6403" max="6403" width="9.85546875" customWidth="1"/>
    <col min="6404" max="6404" width="14.42578125" customWidth="1"/>
    <col min="6405" max="6405" width="13.140625" customWidth="1"/>
    <col min="6657" max="6657" width="5.7109375" customWidth="1"/>
    <col min="6658" max="6658" width="59.5703125" customWidth="1"/>
    <col min="6659" max="6659" width="9.85546875" customWidth="1"/>
    <col min="6660" max="6660" width="14.42578125" customWidth="1"/>
    <col min="6661" max="6661" width="13.140625" customWidth="1"/>
    <col min="6913" max="6913" width="5.7109375" customWidth="1"/>
    <col min="6914" max="6914" width="59.5703125" customWidth="1"/>
    <col min="6915" max="6915" width="9.85546875" customWidth="1"/>
    <col min="6916" max="6916" width="14.42578125" customWidth="1"/>
    <col min="6917" max="6917" width="13.140625" customWidth="1"/>
    <col min="7169" max="7169" width="5.7109375" customWidth="1"/>
    <col min="7170" max="7170" width="59.5703125" customWidth="1"/>
    <col min="7171" max="7171" width="9.85546875" customWidth="1"/>
    <col min="7172" max="7172" width="14.42578125" customWidth="1"/>
    <col min="7173" max="7173" width="13.140625" customWidth="1"/>
    <col min="7425" max="7425" width="5.7109375" customWidth="1"/>
    <col min="7426" max="7426" width="59.5703125" customWidth="1"/>
    <col min="7427" max="7427" width="9.85546875" customWidth="1"/>
    <col min="7428" max="7428" width="14.42578125" customWidth="1"/>
    <col min="7429" max="7429" width="13.140625" customWidth="1"/>
    <col min="7681" max="7681" width="5.7109375" customWidth="1"/>
    <col min="7682" max="7682" width="59.5703125" customWidth="1"/>
    <col min="7683" max="7683" width="9.85546875" customWidth="1"/>
    <col min="7684" max="7684" width="14.42578125" customWidth="1"/>
    <col min="7685" max="7685" width="13.140625" customWidth="1"/>
    <col min="7937" max="7937" width="5.7109375" customWidth="1"/>
    <col min="7938" max="7938" width="59.5703125" customWidth="1"/>
    <col min="7939" max="7939" width="9.85546875" customWidth="1"/>
    <col min="7940" max="7940" width="14.42578125" customWidth="1"/>
    <col min="7941" max="7941" width="13.140625" customWidth="1"/>
    <col min="8193" max="8193" width="5.7109375" customWidth="1"/>
    <col min="8194" max="8194" width="59.5703125" customWidth="1"/>
    <col min="8195" max="8195" width="9.85546875" customWidth="1"/>
    <col min="8196" max="8196" width="14.42578125" customWidth="1"/>
    <col min="8197" max="8197" width="13.140625" customWidth="1"/>
    <col min="8449" max="8449" width="5.7109375" customWidth="1"/>
    <col min="8450" max="8450" width="59.5703125" customWidth="1"/>
    <col min="8451" max="8451" width="9.85546875" customWidth="1"/>
    <col min="8452" max="8452" width="14.42578125" customWidth="1"/>
    <col min="8453" max="8453" width="13.140625" customWidth="1"/>
    <col min="8705" max="8705" width="5.7109375" customWidth="1"/>
    <col min="8706" max="8706" width="59.5703125" customWidth="1"/>
    <col min="8707" max="8707" width="9.85546875" customWidth="1"/>
    <col min="8708" max="8708" width="14.42578125" customWidth="1"/>
    <col min="8709" max="8709" width="13.140625" customWidth="1"/>
    <col min="8961" max="8961" width="5.7109375" customWidth="1"/>
    <col min="8962" max="8962" width="59.5703125" customWidth="1"/>
    <col min="8963" max="8963" width="9.85546875" customWidth="1"/>
    <col min="8964" max="8964" width="14.42578125" customWidth="1"/>
    <col min="8965" max="8965" width="13.140625" customWidth="1"/>
    <col min="9217" max="9217" width="5.7109375" customWidth="1"/>
    <col min="9218" max="9218" width="59.5703125" customWidth="1"/>
    <col min="9219" max="9219" width="9.85546875" customWidth="1"/>
    <col min="9220" max="9220" width="14.42578125" customWidth="1"/>
    <col min="9221" max="9221" width="13.140625" customWidth="1"/>
    <col min="9473" max="9473" width="5.7109375" customWidth="1"/>
    <col min="9474" max="9474" width="59.5703125" customWidth="1"/>
    <col min="9475" max="9475" width="9.85546875" customWidth="1"/>
    <col min="9476" max="9476" width="14.42578125" customWidth="1"/>
    <col min="9477" max="9477" width="13.140625" customWidth="1"/>
    <col min="9729" max="9729" width="5.7109375" customWidth="1"/>
    <col min="9730" max="9730" width="59.5703125" customWidth="1"/>
    <col min="9731" max="9731" width="9.85546875" customWidth="1"/>
    <col min="9732" max="9732" width="14.42578125" customWidth="1"/>
    <col min="9733" max="9733" width="13.140625" customWidth="1"/>
    <col min="9985" max="9985" width="5.7109375" customWidth="1"/>
    <col min="9986" max="9986" width="59.5703125" customWidth="1"/>
    <col min="9987" max="9987" width="9.85546875" customWidth="1"/>
    <col min="9988" max="9988" width="14.42578125" customWidth="1"/>
    <col min="9989" max="9989" width="13.140625" customWidth="1"/>
    <col min="10241" max="10241" width="5.7109375" customWidth="1"/>
    <col min="10242" max="10242" width="59.5703125" customWidth="1"/>
    <col min="10243" max="10243" width="9.85546875" customWidth="1"/>
    <col min="10244" max="10244" width="14.42578125" customWidth="1"/>
    <col min="10245" max="10245" width="13.140625" customWidth="1"/>
    <col min="10497" max="10497" width="5.7109375" customWidth="1"/>
    <col min="10498" max="10498" width="59.5703125" customWidth="1"/>
    <col min="10499" max="10499" width="9.85546875" customWidth="1"/>
    <col min="10500" max="10500" width="14.42578125" customWidth="1"/>
    <col min="10501" max="10501" width="13.140625" customWidth="1"/>
    <col min="10753" max="10753" width="5.7109375" customWidth="1"/>
    <col min="10754" max="10754" width="59.5703125" customWidth="1"/>
    <col min="10755" max="10755" width="9.85546875" customWidth="1"/>
    <col min="10756" max="10756" width="14.42578125" customWidth="1"/>
    <col min="10757" max="10757" width="13.140625" customWidth="1"/>
    <col min="11009" max="11009" width="5.7109375" customWidth="1"/>
    <col min="11010" max="11010" width="59.5703125" customWidth="1"/>
    <col min="11011" max="11011" width="9.85546875" customWidth="1"/>
    <col min="11012" max="11012" width="14.42578125" customWidth="1"/>
    <col min="11013" max="11013" width="13.140625" customWidth="1"/>
    <col min="11265" max="11265" width="5.7109375" customWidth="1"/>
    <col min="11266" max="11266" width="59.5703125" customWidth="1"/>
    <col min="11267" max="11267" width="9.85546875" customWidth="1"/>
    <col min="11268" max="11268" width="14.42578125" customWidth="1"/>
    <col min="11269" max="11269" width="13.140625" customWidth="1"/>
    <col min="11521" max="11521" width="5.7109375" customWidth="1"/>
    <col min="11522" max="11522" width="59.5703125" customWidth="1"/>
    <col min="11523" max="11523" width="9.85546875" customWidth="1"/>
    <col min="11524" max="11524" width="14.42578125" customWidth="1"/>
    <col min="11525" max="11525" width="13.140625" customWidth="1"/>
    <col min="11777" max="11777" width="5.7109375" customWidth="1"/>
    <col min="11778" max="11778" width="59.5703125" customWidth="1"/>
    <col min="11779" max="11779" width="9.85546875" customWidth="1"/>
    <col min="11780" max="11780" width="14.42578125" customWidth="1"/>
    <col min="11781" max="11781" width="13.140625" customWidth="1"/>
    <col min="12033" max="12033" width="5.7109375" customWidth="1"/>
    <col min="12034" max="12034" width="59.5703125" customWidth="1"/>
    <col min="12035" max="12035" width="9.85546875" customWidth="1"/>
    <col min="12036" max="12036" width="14.42578125" customWidth="1"/>
    <col min="12037" max="12037" width="13.140625" customWidth="1"/>
    <col min="12289" max="12289" width="5.7109375" customWidth="1"/>
    <col min="12290" max="12290" width="59.5703125" customWidth="1"/>
    <col min="12291" max="12291" width="9.85546875" customWidth="1"/>
    <col min="12292" max="12292" width="14.42578125" customWidth="1"/>
    <col min="12293" max="12293" width="13.140625" customWidth="1"/>
    <col min="12545" max="12545" width="5.7109375" customWidth="1"/>
    <col min="12546" max="12546" width="59.5703125" customWidth="1"/>
    <col min="12547" max="12547" width="9.85546875" customWidth="1"/>
    <col min="12548" max="12548" width="14.42578125" customWidth="1"/>
    <col min="12549" max="12549" width="13.140625" customWidth="1"/>
    <col min="12801" max="12801" width="5.7109375" customWidth="1"/>
    <col min="12802" max="12802" width="59.5703125" customWidth="1"/>
    <col min="12803" max="12803" width="9.85546875" customWidth="1"/>
    <col min="12804" max="12804" width="14.42578125" customWidth="1"/>
    <col min="12805" max="12805" width="13.140625" customWidth="1"/>
    <col min="13057" max="13057" width="5.7109375" customWidth="1"/>
    <col min="13058" max="13058" width="59.5703125" customWidth="1"/>
    <col min="13059" max="13059" width="9.85546875" customWidth="1"/>
    <col min="13060" max="13060" width="14.42578125" customWidth="1"/>
    <col min="13061" max="13061" width="13.140625" customWidth="1"/>
    <col min="13313" max="13313" width="5.7109375" customWidth="1"/>
    <col min="13314" max="13314" width="59.5703125" customWidth="1"/>
    <col min="13315" max="13315" width="9.85546875" customWidth="1"/>
    <col min="13316" max="13316" width="14.42578125" customWidth="1"/>
    <col min="13317" max="13317" width="13.140625" customWidth="1"/>
    <col min="13569" max="13569" width="5.7109375" customWidth="1"/>
    <col min="13570" max="13570" width="59.5703125" customWidth="1"/>
    <col min="13571" max="13571" width="9.85546875" customWidth="1"/>
    <col min="13572" max="13572" width="14.42578125" customWidth="1"/>
    <col min="13573" max="13573" width="13.140625" customWidth="1"/>
    <col min="13825" max="13825" width="5.7109375" customWidth="1"/>
    <col min="13826" max="13826" width="59.5703125" customWidth="1"/>
    <col min="13827" max="13827" width="9.85546875" customWidth="1"/>
    <col min="13828" max="13828" width="14.42578125" customWidth="1"/>
    <col min="13829" max="13829" width="13.140625" customWidth="1"/>
    <col min="14081" max="14081" width="5.7109375" customWidth="1"/>
    <col min="14082" max="14082" width="59.5703125" customWidth="1"/>
    <col min="14083" max="14083" width="9.85546875" customWidth="1"/>
    <col min="14084" max="14084" width="14.42578125" customWidth="1"/>
    <col min="14085" max="14085" width="13.140625" customWidth="1"/>
    <col min="14337" max="14337" width="5.7109375" customWidth="1"/>
    <col min="14338" max="14338" width="59.5703125" customWidth="1"/>
    <col min="14339" max="14339" width="9.85546875" customWidth="1"/>
    <col min="14340" max="14340" width="14.42578125" customWidth="1"/>
    <col min="14341" max="14341" width="13.140625" customWidth="1"/>
    <col min="14593" max="14593" width="5.7109375" customWidth="1"/>
    <col min="14594" max="14594" width="59.5703125" customWidth="1"/>
    <col min="14595" max="14595" width="9.85546875" customWidth="1"/>
    <col min="14596" max="14596" width="14.42578125" customWidth="1"/>
    <col min="14597" max="14597" width="13.140625" customWidth="1"/>
    <col min="14849" max="14849" width="5.7109375" customWidth="1"/>
    <col min="14850" max="14850" width="59.5703125" customWidth="1"/>
    <col min="14851" max="14851" width="9.85546875" customWidth="1"/>
    <col min="14852" max="14852" width="14.42578125" customWidth="1"/>
    <col min="14853" max="14853" width="13.140625" customWidth="1"/>
    <col min="15105" max="15105" width="5.7109375" customWidth="1"/>
    <col min="15106" max="15106" width="59.5703125" customWidth="1"/>
    <col min="15107" max="15107" width="9.85546875" customWidth="1"/>
    <col min="15108" max="15108" width="14.42578125" customWidth="1"/>
    <col min="15109" max="15109" width="13.140625" customWidth="1"/>
    <col min="15361" max="15361" width="5.7109375" customWidth="1"/>
    <col min="15362" max="15362" width="59.5703125" customWidth="1"/>
    <col min="15363" max="15363" width="9.85546875" customWidth="1"/>
    <col min="15364" max="15364" width="14.42578125" customWidth="1"/>
    <col min="15365" max="15365" width="13.140625" customWidth="1"/>
    <col min="15617" max="15617" width="5.7109375" customWidth="1"/>
    <col min="15618" max="15618" width="59.5703125" customWidth="1"/>
    <col min="15619" max="15619" width="9.85546875" customWidth="1"/>
    <col min="15620" max="15620" width="14.42578125" customWidth="1"/>
    <col min="15621" max="15621" width="13.140625" customWidth="1"/>
    <col min="15873" max="15873" width="5.7109375" customWidth="1"/>
    <col min="15874" max="15874" width="59.5703125" customWidth="1"/>
    <col min="15875" max="15875" width="9.85546875" customWidth="1"/>
    <col min="15876" max="15876" width="14.42578125" customWidth="1"/>
    <col min="15877" max="15877" width="13.140625" customWidth="1"/>
    <col min="16129" max="16129" width="5.7109375" customWidth="1"/>
    <col min="16130" max="16130" width="59.5703125" customWidth="1"/>
    <col min="16131" max="16131" width="9.85546875" customWidth="1"/>
    <col min="16132" max="16132" width="14.42578125" customWidth="1"/>
    <col min="16133" max="16133" width="13.140625" customWidth="1"/>
  </cols>
  <sheetData>
    <row r="1" spans="1:7" ht="23.25" customHeight="1">
      <c r="A1" s="295" t="s">
        <v>265</v>
      </c>
      <c r="B1" s="295"/>
      <c r="C1" s="295"/>
      <c r="D1" s="295"/>
    </row>
    <row r="2" spans="1:7" ht="15">
      <c r="A2" s="6"/>
      <c r="B2" s="6"/>
      <c r="C2" s="6"/>
      <c r="D2" s="212"/>
    </row>
    <row r="3" spans="1:7" ht="24">
      <c r="A3" s="196" t="s">
        <v>266</v>
      </c>
      <c r="B3" s="196"/>
      <c r="C3" s="195"/>
      <c r="D3" s="213"/>
    </row>
    <row r="5" spans="1:7" ht="18.75">
      <c r="A5" s="208" t="s">
        <v>36</v>
      </c>
      <c r="B5" s="208" t="s">
        <v>267</v>
      </c>
      <c r="C5" s="208" t="s">
        <v>268</v>
      </c>
      <c r="D5" s="303" t="s">
        <v>269</v>
      </c>
      <c r="E5" s="303"/>
      <c r="F5" s="303" t="s">
        <v>328</v>
      </c>
      <c r="G5" s="303"/>
    </row>
    <row r="6" spans="1:7" ht="18.75">
      <c r="A6" s="209"/>
      <c r="B6" s="209"/>
      <c r="C6" s="209"/>
      <c r="D6" s="214" t="s">
        <v>270</v>
      </c>
      <c r="E6" s="214" t="s">
        <v>214</v>
      </c>
      <c r="F6" s="214" t="s">
        <v>270</v>
      </c>
      <c r="G6" s="214" t="s">
        <v>214</v>
      </c>
    </row>
    <row r="7" spans="1:7" ht="18.75">
      <c r="A7" s="204">
        <v>1</v>
      </c>
      <c r="B7" s="276" t="s">
        <v>271</v>
      </c>
      <c r="C7" s="204">
        <v>0.25</v>
      </c>
      <c r="D7" s="204">
        <v>0</v>
      </c>
      <c r="E7" s="190">
        <f>(D7*C7)</f>
        <v>0</v>
      </c>
      <c r="F7" s="262"/>
      <c r="G7" s="262"/>
    </row>
    <row r="8" spans="1:7" ht="37.5">
      <c r="A8" s="204">
        <v>2</v>
      </c>
      <c r="B8" s="276" t="s">
        <v>272</v>
      </c>
      <c r="C8" s="190">
        <v>0.5</v>
      </c>
      <c r="D8" s="204">
        <v>126</v>
      </c>
      <c r="E8" s="190">
        <f t="shared" ref="E8:E15" si="0">(D8*C8)</f>
        <v>63</v>
      </c>
      <c r="F8" s="262"/>
      <c r="G8" s="262"/>
    </row>
    <row r="9" spans="1:7" ht="37.5">
      <c r="A9" s="204">
        <v>3</v>
      </c>
      <c r="B9" s="276" t="s">
        <v>378</v>
      </c>
      <c r="C9" s="204">
        <v>0.75</v>
      </c>
      <c r="D9" s="204">
        <v>5</v>
      </c>
      <c r="E9" s="204">
        <f>(D9*C9)</f>
        <v>3.75</v>
      </c>
      <c r="F9" s="262"/>
      <c r="G9" s="262"/>
    </row>
    <row r="10" spans="1:7" ht="18.75">
      <c r="A10" s="204">
        <v>4</v>
      </c>
      <c r="B10" s="276" t="s">
        <v>379</v>
      </c>
      <c r="C10" s="190">
        <v>1</v>
      </c>
      <c r="D10" s="204">
        <v>0</v>
      </c>
      <c r="E10" s="204">
        <f t="shared" si="0"/>
        <v>0</v>
      </c>
      <c r="F10" s="262"/>
      <c r="G10" s="262"/>
    </row>
    <row r="11" spans="1:7" ht="18.75">
      <c r="A11" s="204">
        <v>5</v>
      </c>
      <c r="B11" s="205" t="s">
        <v>113</v>
      </c>
      <c r="C11" s="204">
        <v>0.125</v>
      </c>
      <c r="D11" s="204">
        <v>0</v>
      </c>
      <c r="E11" s="204">
        <f t="shared" si="0"/>
        <v>0</v>
      </c>
      <c r="F11" s="262"/>
      <c r="G11" s="262"/>
    </row>
    <row r="12" spans="1:7" ht="18.75">
      <c r="A12" s="204">
        <v>6</v>
      </c>
      <c r="B12" s="205" t="s">
        <v>114</v>
      </c>
      <c r="C12" s="204">
        <v>0.25</v>
      </c>
      <c r="D12" s="204">
        <v>0</v>
      </c>
      <c r="E12" s="204">
        <f t="shared" si="0"/>
        <v>0</v>
      </c>
      <c r="F12" s="262"/>
      <c r="G12" s="262"/>
    </row>
    <row r="13" spans="1:7" ht="18.75">
      <c r="A13" s="204">
        <v>7</v>
      </c>
      <c r="B13" s="205" t="s">
        <v>115</v>
      </c>
      <c r="C13" s="190">
        <v>0.5</v>
      </c>
      <c r="D13" s="204">
        <v>0</v>
      </c>
      <c r="E13" s="204">
        <f t="shared" si="0"/>
        <v>0</v>
      </c>
      <c r="F13" s="262"/>
      <c r="G13" s="262"/>
    </row>
    <row r="14" spans="1:7" ht="18.75">
      <c r="A14" s="204">
        <v>8</v>
      </c>
      <c r="B14" s="205" t="s">
        <v>116</v>
      </c>
      <c r="C14" s="204">
        <v>0.75</v>
      </c>
      <c r="D14" s="204">
        <v>0</v>
      </c>
      <c r="E14" s="204">
        <f t="shared" si="0"/>
        <v>0</v>
      </c>
      <c r="F14" s="262"/>
      <c r="G14" s="262"/>
    </row>
    <row r="15" spans="1:7" ht="18.75">
      <c r="A15" s="204">
        <v>9</v>
      </c>
      <c r="B15" s="205" t="s">
        <v>117</v>
      </c>
      <c r="C15" s="190">
        <v>1</v>
      </c>
      <c r="D15" s="204">
        <v>0</v>
      </c>
      <c r="E15" s="204">
        <f t="shared" si="0"/>
        <v>0</v>
      </c>
      <c r="F15" s="262"/>
      <c r="G15" s="262"/>
    </row>
    <row r="16" spans="1:7" ht="18.75">
      <c r="A16" s="204">
        <v>10</v>
      </c>
      <c r="B16" s="294" t="s">
        <v>273</v>
      </c>
      <c r="C16" s="294"/>
      <c r="D16" s="204">
        <f>SUM(D7:D15)</f>
        <v>131</v>
      </c>
      <c r="E16" s="204">
        <f>SUM(E7:E15)</f>
        <v>66.75</v>
      </c>
      <c r="F16" s="262"/>
      <c r="G16" s="262"/>
    </row>
    <row r="17" spans="1:7" ht="18.75">
      <c r="A17" s="204">
        <v>11</v>
      </c>
      <c r="B17" s="294" t="s">
        <v>274</v>
      </c>
      <c r="C17" s="294"/>
      <c r="D17" s="306">
        <v>293</v>
      </c>
      <c r="E17" s="307"/>
      <c r="F17" s="262"/>
      <c r="G17" s="262"/>
    </row>
    <row r="18" spans="1:7" ht="36.75" customHeight="1">
      <c r="A18" s="204">
        <v>12</v>
      </c>
      <c r="B18" s="294" t="s">
        <v>275</v>
      </c>
      <c r="C18" s="294"/>
      <c r="D18" s="304">
        <f>(E16/D17)*100</f>
        <v>22.781569965870307</v>
      </c>
      <c r="E18" s="305"/>
      <c r="F18" s="262"/>
      <c r="G18" s="262"/>
    </row>
    <row r="19" spans="1:7" ht="18.75">
      <c r="A19" s="204">
        <v>13</v>
      </c>
      <c r="B19" s="293" t="s">
        <v>180</v>
      </c>
      <c r="C19" s="293"/>
      <c r="D19" s="304">
        <f>(D18/25)*5</f>
        <v>4.5563139931740615</v>
      </c>
      <c r="E19" s="305"/>
      <c r="F19" s="262"/>
      <c r="G19" s="262"/>
    </row>
    <row r="21" spans="1:7" ht="21">
      <c r="A21" s="22" t="s">
        <v>44</v>
      </c>
    </row>
    <row r="22" spans="1:7" ht="21">
      <c r="B22" s="23" t="s">
        <v>276</v>
      </c>
    </row>
  </sheetData>
  <mergeCells count="10">
    <mergeCell ref="F5:G5"/>
    <mergeCell ref="B19:C19"/>
    <mergeCell ref="D19:E19"/>
    <mergeCell ref="A1:D1"/>
    <mergeCell ref="D5:E5"/>
    <mergeCell ref="B16:C16"/>
    <mergeCell ref="B17:C17"/>
    <mergeCell ref="D17:E17"/>
    <mergeCell ref="B18:C18"/>
    <mergeCell ref="D18:E18"/>
  </mergeCells>
  <printOptions horizontalCentered="1"/>
  <pageMargins left="0.39370078740157483" right="0.39370078740157483" top="0.78740157480314965" bottom="0.59055118110236227" header="0.31496062992125984" footer="0.31496062992125984"/>
  <pageSetup paperSize="9" orientation="landscape" r:id="rId1"/>
  <legacyDrawing r:id="rId2"/>
  <oleObjects>
    <oleObject progId="Equation.3" shapeId="17409" r:id="rId3"/>
  </oleObjects>
</worksheet>
</file>

<file path=xl/worksheets/sheet6.xml><?xml version="1.0" encoding="utf-8"?>
<worksheet xmlns="http://schemas.openxmlformats.org/spreadsheetml/2006/main" xmlns:r="http://schemas.openxmlformats.org/officeDocument/2006/relationships">
  <sheetPr>
    <tabColor indexed="13"/>
  </sheetPr>
  <dimension ref="A1:O30"/>
  <sheetViews>
    <sheetView topLeftCell="E4" zoomScale="90" zoomScaleNormal="90" zoomScaleSheetLayoutView="96" workbookViewId="0">
      <selection activeCell="H17" sqref="H17"/>
    </sheetView>
  </sheetViews>
  <sheetFormatPr defaultRowHeight="18.75"/>
  <cols>
    <col min="1" max="1" width="5.7109375" style="437" bestFit="1" customWidth="1"/>
    <col min="2" max="2" width="22.7109375" style="385" customWidth="1"/>
    <col min="3" max="3" width="14.7109375" style="385" customWidth="1"/>
    <col min="4" max="4" width="11.85546875" style="385" bestFit="1" customWidth="1"/>
    <col min="5" max="5" width="10.85546875" style="437" customWidth="1"/>
    <col min="6" max="6" width="19.42578125" style="385" customWidth="1"/>
    <col min="7" max="7" width="41.42578125" style="385" customWidth="1"/>
    <col min="8" max="8" width="13.28515625" style="385" customWidth="1"/>
    <col min="9" max="9" width="7.5703125" style="385" customWidth="1"/>
    <col min="10" max="10" width="16" style="385" customWidth="1"/>
    <col min="11" max="11" width="10.28515625" style="385" customWidth="1"/>
    <col min="12" max="12" width="11.7109375" style="385" bestFit="1" customWidth="1"/>
    <col min="13" max="13" width="11.5703125" style="385" customWidth="1"/>
    <col min="14" max="258" width="9.140625" style="387"/>
    <col min="259" max="259" width="8.5703125" style="387" customWidth="1"/>
    <col min="260" max="260" width="22.7109375" style="387" customWidth="1"/>
    <col min="261" max="261" width="19.28515625" style="387" customWidth="1"/>
    <col min="262" max="262" width="17.140625" style="387" customWidth="1"/>
    <col min="263" max="263" width="19.42578125" style="387" customWidth="1"/>
    <col min="264" max="264" width="20.140625" style="387" customWidth="1"/>
    <col min="265" max="265" width="12.140625" style="387" customWidth="1"/>
    <col min="266" max="267" width="12.7109375" style="387" customWidth="1"/>
    <col min="268" max="268" width="14.140625" style="387" customWidth="1"/>
    <col min="269" max="269" width="11.5703125" style="387" customWidth="1"/>
    <col min="270" max="514" width="9.140625" style="387"/>
    <col min="515" max="515" width="8.5703125" style="387" customWidth="1"/>
    <col min="516" max="516" width="22.7109375" style="387" customWidth="1"/>
    <col min="517" max="517" width="19.28515625" style="387" customWidth="1"/>
    <col min="518" max="518" width="17.140625" style="387" customWidth="1"/>
    <col min="519" max="519" width="19.42578125" style="387" customWidth="1"/>
    <col min="520" max="520" width="20.140625" style="387" customWidth="1"/>
    <col min="521" max="521" width="12.140625" style="387" customWidth="1"/>
    <col min="522" max="523" width="12.7109375" style="387" customWidth="1"/>
    <col min="524" max="524" width="14.140625" style="387" customWidth="1"/>
    <col min="525" max="525" width="11.5703125" style="387" customWidth="1"/>
    <col min="526" max="770" width="9.140625" style="387"/>
    <col min="771" max="771" width="8.5703125" style="387" customWidth="1"/>
    <col min="772" max="772" width="22.7109375" style="387" customWidth="1"/>
    <col min="773" max="773" width="19.28515625" style="387" customWidth="1"/>
    <col min="774" max="774" width="17.140625" style="387" customWidth="1"/>
    <col min="775" max="775" width="19.42578125" style="387" customWidth="1"/>
    <col min="776" max="776" width="20.140625" style="387" customWidth="1"/>
    <col min="777" max="777" width="12.140625" style="387" customWidth="1"/>
    <col min="778" max="779" width="12.7109375" style="387" customWidth="1"/>
    <col min="780" max="780" width="14.140625" style="387" customWidth="1"/>
    <col min="781" max="781" width="11.5703125" style="387" customWidth="1"/>
    <col min="782" max="1026" width="9.140625" style="387"/>
    <col min="1027" max="1027" width="8.5703125" style="387" customWidth="1"/>
    <col min="1028" max="1028" width="22.7109375" style="387" customWidth="1"/>
    <col min="1029" max="1029" width="19.28515625" style="387" customWidth="1"/>
    <col min="1030" max="1030" width="17.140625" style="387" customWidth="1"/>
    <col min="1031" max="1031" width="19.42578125" style="387" customWidth="1"/>
    <col min="1032" max="1032" width="20.140625" style="387" customWidth="1"/>
    <col min="1033" max="1033" width="12.140625" style="387" customWidth="1"/>
    <col min="1034" max="1035" width="12.7109375" style="387" customWidth="1"/>
    <col min="1036" max="1036" width="14.140625" style="387" customWidth="1"/>
    <col min="1037" max="1037" width="11.5703125" style="387" customWidth="1"/>
    <col min="1038" max="1282" width="9.140625" style="387"/>
    <col min="1283" max="1283" width="8.5703125" style="387" customWidth="1"/>
    <col min="1284" max="1284" width="22.7109375" style="387" customWidth="1"/>
    <col min="1285" max="1285" width="19.28515625" style="387" customWidth="1"/>
    <col min="1286" max="1286" width="17.140625" style="387" customWidth="1"/>
    <col min="1287" max="1287" width="19.42578125" style="387" customWidth="1"/>
    <col min="1288" max="1288" width="20.140625" style="387" customWidth="1"/>
    <col min="1289" max="1289" width="12.140625" style="387" customWidth="1"/>
    <col min="1290" max="1291" width="12.7109375" style="387" customWidth="1"/>
    <col min="1292" max="1292" width="14.140625" style="387" customWidth="1"/>
    <col min="1293" max="1293" width="11.5703125" style="387" customWidth="1"/>
    <col min="1294" max="1538" width="9.140625" style="387"/>
    <col min="1539" max="1539" width="8.5703125" style="387" customWidth="1"/>
    <col min="1540" max="1540" width="22.7109375" style="387" customWidth="1"/>
    <col min="1541" max="1541" width="19.28515625" style="387" customWidth="1"/>
    <col min="1542" max="1542" width="17.140625" style="387" customWidth="1"/>
    <col min="1543" max="1543" width="19.42578125" style="387" customWidth="1"/>
    <col min="1544" max="1544" width="20.140625" style="387" customWidth="1"/>
    <col min="1545" max="1545" width="12.140625" style="387" customWidth="1"/>
    <col min="1546" max="1547" width="12.7109375" style="387" customWidth="1"/>
    <col min="1548" max="1548" width="14.140625" style="387" customWidth="1"/>
    <col min="1549" max="1549" width="11.5703125" style="387" customWidth="1"/>
    <col min="1550" max="1794" width="9.140625" style="387"/>
    <col min="1795" max="1795" width="8.5703125" style="387" customWidth="1"/>
    <col min="1796" max="1796" width="22.7109375" style="387" customWidth="1"/>
    <col min="1797" max="1797" width="19.28515625" style="387" customWidth="1"/>
    <col min="1798" max="1798" width="17.140625" style="387" customWidth="1"/>
    <col min="1799" max="1799" width="19.42578125" style="387" customWidth="1"/>
    <col min="1800" max="1800" width="20.140625" style="387" customWidth="1"/>
    <col min="1801" max="1801" width="12.140625" style="387" customWidth="1"/>
    <col min="1802" max="1803" width="12.7109375" style="387" customWidth="1"/>
    <col min="1804" max="1804" width="14.140625" style="387" customWidth="1"/>
    <col min="1805" max="1805" width="11.5703125" style="387" customWidth="1"/>
    <col min="1806" max="2050" width="9.140625" style="387"/>
    <col min="2051" max="2051" width="8.5703125" style="387" customWidth="1"/>
    <col min="2052" max="2052" width="22.7109375" style="387" customWidth="1"/>
    <col min="2053" max="2053" width="19.28515625" style="387" customWidth="1"/>
    <col min="2054" max="2054" width="17.140625" style="387" customWidth="1"/>
    <col min="2055" max="2055" width="19.42578125" style="387" customWidth="1"/>
    <col min="2056" max="2056" width="20.140625" style="387" customWidth="1"/>
    <col min="2057" max="2057" width="12.140625" style="387" customWidth="1"/>
    <col min="2058" max="2059" width="12.7109375" style="387" customWidth="1"/>
    <col min="2060" max="2060" width="14.140625" style="387" customWidth="1"/>
    <col min="2061" max="2061" width="11.5703125" style="387" customWidth="1"/>
    <col min="2062" max="2306" width="9.140625" style="387"/>
    <col min="2307" max="2307" width="8.5703125" style="387" customWidth="1"/>
    <col min="2308" max="2308" width="22.7109375" style="387" customWidth="1"/>
    <col min="2309" max="2309" width="19.28515625" style="387" customWidth="1"/>
    <col min="2310" max="2310" width="17.140625" style="387" customWidth="1"/>
    <col min="2311" max="2311" width="19.42578125" style="387" customWidth="1"/>
    <col min="2312" max="2312" width="20.140625" style="387" customWidth="1"/>
    <col min="2313" max="2313" width="12.140625" style="387" customWidth="1"/>
    <col min="2314" max="2315" width="12.7109375" style="387" customWidth="1"/>
    <col min="2316" max="2316" width="14.140625" style="387" customWidth="1"/>
    <col min="2317" max="2317" width="11.5703125" style="387" customWidth="1"/>
    <col min="2318" max="2562" width="9.140625" style="387"/>
    <col min="2563" max="2563" width="8.5703125" style="387" customWidth="1"/>
    <col min="2564" max="2564" width="22.7109375" style="387" customWidth="1"/>
    <col min="2565" max="2565" width="19.28515625" style="387" customWidth="1"/>
    <col min="2566" max="2566" width="17.140625" style="387" customWidth="1"/>
    <col min="2567" max="2567" width="19.42578125" style="387" customWidth="1"/>
    <col min="2568" max="2568" width="20.140625" style="387" customWidth="1"/>
    <col min="2569" max="2569" width="12.140625" style="387" customWidth="1"/>
    <col min="2570" max="2571" width="12.7109375" style="387" customWidth="1"/>
    <col min="2572" max="2572" width="14.140625" style="387" customWidth="1"/>
    <col min="2573" max="2573" width="11.5703125" style="387" customWidth="1"/>
    <col min="2574" max="2818" width="9.140625" style="387"/>
    <col min="2819" max="2819" width="8.5703125" style="387" customWidth="1"/>
    <col min="2820" max="2820" width="22.7109375" style="387" customWidth="1"/>
    <col min="2821" max="2821" width="19.28515625" style="387" customWidth="1"/>
    <col min="2822" max="2822" width="17.140625" style="387" customWidth="1"/>
    <col min="2823" max="2823" width="19.42578125" style="387" customWidth="1"/>
    <col min="2824" max="2824" width="20.140625" style="387" customWidth="1"/>
    <col min="2825" max="2825" width="12.140625" style="387" customWidth="1"/>
    <col min="2826" max="2827" width="12.7109375" style="387" customWidth="1"/>
    <col min="2828" max="2828" width="14.140625" style="387" customWidth="1"/>
    <col min="2829" max="2829" width="11.5703125" style="387" customWidth="1"/>
    <col min="2830" max="3074" width="9.140625" style="387"/>
    <col min="3075" max="3075" width="8.5703125" style="387" customWidth="1"/>
    <col min="3076" max="3076" width="22.7109375" style="387" customWidth="1"/>
    <col min="3077" max="3077" width="19.28515625" style="387" customWidth="1"/>
    <col min="3078" max="3078" width="17.140625" style="387" customWidth="1"/>
    <col min="3079" max="3079" width="19.42578125" style="387" customWidth="1"/>
    <col min="3080" max="3080" width="20.140625" style="387" customWidth="1"/>
    <col min="3081" max="3081" width="12.140625" style="387" customWidth="1"/>
    <col min="3082" max="3083" width="12.7109375" style="387" customWidth="1"/>
    <col min="3084" max="3084" width="14.140625" style="387" customWidth="1"/>
    <col min="3085" max="3085" width="11.5703125" style="387" customWidth="1"/>
    <col min="3086" max="3330" width="9.140625" style="387"/>
    <col min="3331" max="3331" width="8.5703125" style="387" customWidth="1"/>
    <col min="3332" max="3332" width="22.7109375" style="387" customWidth="1"/>
    <col min="3333" max="3333" width="19.28515625" style="387" customWidth="1"/>
    <col min="3334" max="3334" width="17.140625" style="387" customWidth="1"/>
    <col min="3335" max="3335" width="19.42578125" style="387" customWidth="1"/>
    <col min="3336" max="3336" width="20.140625" style="387" customWidth="1"/>
    <col min="3337" max="3337" width="12.140625" style="387" customWidth="1"/>
    <col min="3338" max="3339" width="12.7109375" style="387" customWidth="1"/>
    <col min="3340" max="3340" width="14.140625" style="387" customWidth="1"/>
    <col min="3341" max="3341" width="11.5703125" style="387" customWidth="1"/>
    <col min="3342" max="3586" width="9.140625" style="387"/>
    <col min="3587" max="3587" width="8.5703125" style="387" customWidth="1"/>
    <col min="3588" max="3588" width="22.7109375" style="387" customWidth="1"/>
    <col min="3589" max="3589" width="19.28515625" style="387" customWidth="1"/>
    <col min="3590" max="3590" width="17.140625" style="387" customWidth="1"/>
    <col min="3591" max="3591" width="19.42578125" style="387" customWidth="1"/>
    <col min="3592" max="3592" width="20.140625" style="387" customWidth="1"/>
    <col min="3593" max="3593" width="12.140625" style="387" customWidth="1"/>
    <col min="3594" max="3595" width="12.7109375" style="387" customWidth="1"/>
    <col min="3596" max="3596" width="14.140625" style="387" customWidth="1"/>
    <col min="3597" max="3597" width="11.5703125" style="387" customWidth="1"/>
    <col min="3598" max="3842" width="9.140625" style="387"/>
    <col min="3843" max="3843" width="8.5703125" style="387" customWidth="1"/>
    <col min="3844" max="3844" width="22.7109375" style="387" customWidth="1"/>
    <col min="3845" max="3845" width="19.28515625" style="387" customWidth="1"/>
    <col min="3846" max="3846" width="17.140625" style="387" customWidth="1"/>
    <col min="3847" max="3847" width="19.42578125" style="387" customWidth="1"/>
    <col min="3848" max="3848" width="20.140625" style="387" customWidth="1"/>
    <col min="3849" max="3849" width="12.140625" style="387" customWidth="1"/>
    <col min="3850" max="3851" width="12.7109375" style="387" customWidth="1"/>
    <col min="3852" max="3852" width="14.140625" style="387" customWidth="1"/>
    <col min="3853" max="3853" width="11.5703125" style="387" customWidth="1"/>
    <col min="3854" max="4098" width="9.140625" style="387"/>
    <col min="4099" max="4099" width="8.5703125" style="387" customWidth="1"/>
    <col min="4100" max="4100" width="22.7109375" style="387" customWidth="1"/>
    <col min="4101" max="4101" width="19.28515625" style="387" customWidth="1"/>
    <col min="4102" max="4102" width="17.140625" style="387" customWidth="1"/>
    <col min="4103" max="4103" width="19.42578125" style="387" customWidth="1"/>
    <col min="4104" max="4104" width="20.140625" style="387" customWidth="1"/>
    <col min="4105" max="4105" width="12.140625" style="387" customWidth="1"/>
    <col min="4106" max="4107" width="12.7109375" style="387" customWidth="1"/>
    <col min="4108" max="4108" width="14.140625" style="387" customWidth="1"/>
    <col min="4109" max="4109" width="11.5703125" style="387" customWidth="1"/>
    <col min="4110" max="4354" width="9.140625" style="387"/>
    <col min="4355" max="4355" width="8.5703125" style="387" customWidth="1"/>
    <col min="4356" max="4356" width="22.7109375" style="387" customWidth="1"/>
    <col min="4357" max="4357" width="19.28515625" style="387" customWidth="1"/>
    <col min="4358" max="4358" width="17.140625" style="387" customWidth="1"/>
    <col min="4359" max="4359" width="19.42578125" style="387" customWidth="1"/>
    <col min="4360" max="4360" width="20.140625" style="387" customWidth="1"/>
    <col min="4361" max="4361" width="12.140625" style="387" customWidth="1"/>
    <col min="4362" max="4363" width="12.7109375" style="387" customWidth="1"/>
    <col min="4364" max="4364" width="14.140625" style="387" customWidth="1"/>
    <col min="4365" max="4365" width="11.5703125" style="387" customWidth="1"/>
    <col min="4366" max="4610" width="9.140625" style="387"/>
    <col min="4611" max="4611" width="8.5703125" style="387" customWidth="1"/>
    <col min="4612" max="4612" width="22.7109375" style="387" customWidth="1"/>
    <col min="4613" max="4613" width="19.28515625" style="387" customWidth="1"/>
    <col min="4614" max="4614" width="17.140625" style="387" customWidth="1"/>
    <col min="4615" max="4615" width="19.42578125" style="387" customWidth="1"/>
    <col min="4616" max="4616" width="20.140625" style="387" customWidth="1"/>
    <col min="4617" max="4617" width="12.140625" style="387" customWidth="1"/>
    <col min="4618" max="4619" width="12.7109375" style="387" customWidth="1"/>
    <col min="4620" max="4620" width="14.140625" style="387" customWidth="1"/>
    <col min="4621" max="4621" width="11.5703125" style="387" customWidth="1"/>
    <col min="4622" max="4866" width="9.140625" style="387"/>
    <col min="4867" max="4867" width="8.5703125" style="387" customWidth="1"/>
    <col min="4868" max="4868" width="22.7109375" style="387" customWidth="1"/>
    <col min="4869" max="4869" width="19.28515625" style="387" customWidth="1"/>
    <col min="4870" max="4870" width="17.140625" style="387" customWidth="1"/>
    <col min="4871" max="4871" width="19.42578125" style="387" customWidth="1"/>
    <col min="4872" max="4872" width="20.140625" style="387" customWidth="1"/>
    <col min="4873" max="4873" width="12.140625" style="387" customWidth="1"/>
    <col min="4874" max="4875" width="12.7109375" style="387" customWidth="1"/>
    <col min="4876" max="4876" width="14.140625" style="387" customWidth="1"/>
    <col min="4877" max="4877" width="11.5703125" style="387" customWidth="1"/>
    <col min="4878" max="5122" width="9.140625" style="387"/>
    <col min="5123" max="5123" width="8.5703125" style="387" customWidth="1"/>
    <col min="5124" max="5124" width="22.7109375" style="387" customWidth="1"/>
    <col min="5125" max="5125" width="19.28515625" style="387" customWidth="1"/>
    <col min="5126" max="5126" width="17.140625" style="387" customWidth="1"/>
    <col min="5127" max="5127" width="19.42578125" style="387" customWidth="1"/>
    <col min="5128" max="5128" width="20.140625" style="387" customWidth="1"/>
    <col min="5129" max="5129" width="12.140625" style="387" customWidth="1"/>
    <col min="5130" max="5131" width="12.7109375" style="387" customWidth="1"/>
    <col min="5132" max="5132" width="14.140625" style="387" customWidth="1"/>
    <col min="5133" max="5133" width="11.5703125" style="387" customWidth="1"/>
    <col min="5134" max="5378" width="9.140625" style="387"/>
    <col min="5379" max="5379" width="8.5703125" style="387" customWidth="1"/>
    <col min="5380" max="5380" width="22.7109375" style="387" customWidth="1"/>
    <col min="5381" max="5381" width="19.28515625" style="387" customWidth="1"/>
    <col min="5382" max="5382" width="17.140625" style="387" customWidth="1"/>
    <col min="5383" max="5383" width="19.42578125" style="387" customWidth="1"/>
    <col min="5384" max="5384" width="20.140625" style="387" customWidth="1"/>
    <col min="5385" max="5385" width="12.140625" style="387" customWidth="1"/>
    <col min="5386" max="5387" width="12.7109375" style="387" customWidth="1"/>
    <col min="5388" max="5388" width="14.140625" style="387" customWidth="1"/>
    <col min="5389" max="5389" width="11.5703125" style="387" customWidth="1"/>
    <col min="5390" max="5634" width="9.140625" style="387"/>
    <col min="5635" max="5635" width="8.5703125" style="387" customWidth="1"/>
    <col min="5636" max="5636" width="22.7109375" style="387" customWidth="1"/>
    <col min="5637" max="5637" width="19.28515625" style="387" customWidth="1"/>
    <col min="5638" max="5638" width="17.140625" style="387" customWidth="1"/>
    <col min="5639" max="5639" width="19.42578125" style="387" customWidth="1"/>
    <col min="5640" max="5640" width="20.140625" style="387" customWidth="1"/>
    <col min="5641" max="5641" width="12.140625" style="387" customWidth="1"/>
    <col min="5642" max="5643" width="12.7109375" style="387" customWidth="1"/>
    <col min="5644" max="5644" width="14.140625" style="387" customWidth="1"/>
    <col min="5645" max="5645" width="11.5703125" style="387" customWidth="1"/>
    <col min="5646" max="5890" width="9.140625" style="387"/>
    <col min="5891" max="5891" width="8.5703125" style="387" customWidth="1"/>
    <col min="5892" max="5892" width="22.7109375" style="387" customWidth="1"/>
    <col min="5893" max="5893" width="19.28515625" style="387" customWidth="1"/>
    <col min="5894" max="5894" width="17.140625" style="387" customWidth="1"/>
    <col min="5895" max="5895" width="19.42578125" style="387" customWidth="1"/>
    <col min="5896" max="5896" width="20.140625" style="387" customWidth="1"/>
    <col min="5897" max="5897" width="12.140625" style="387" customWidth="1"/>
    <col min="5898" max="5899" width="12.7109375" style="387" customWidth="1"/>
    <col min="5900" max="5900" width="14.140625" style="387" customWidth="1"/>
    <col min="5901" max="5901" width="11.5703125" style="387" customWidth="1"/>
    <col min="5902" max="6146" width="9.140625" style="387"/>
    <col min="6147" max="6147" width="8.5703125" style="387" customWidth="1"/>
    <col min="6148" max="6148" width="22.7109375" style="387" customWidth="1"/>
    <col min="6149" max="6149" width="19.28515625" style="387" customWidth="1"/>
    <col min="6150" max="6150" width="17.140625" style="387" customWidth="1"/>
    <col min="6151" max="6151" width="19.42578125" style="387" customWidth="1"/>
    <col min="6152" max="6152" width="20.140625" style="387" customWidth="1"/>
    <col min="6153" max="6153" width="12.140625" style="387" customWidth="1"/>
    <col min="6154" max="6155" width="12.7109375" style="387" customWidth="1"/>
    <col min="6156" max="6156" width="14.140625" style="387" customWidth="1"/>
    <col min="6157" max="6157" width="11.5703125" style="387" customWidth="1"/>
    <col min="6158" max="6402" width="9.140625" style="387"/>
    <col min="6403" max="6403" width="8.5703125" style="387" customWidth="1"/>
    <col min="6404" max="6404" width="22.7109375" style="387" customWidth="1"/>
    <col min="6405" max="6405" width="19.28515625" style="387" customWidth="1"/>
    <col min="6406" max="6406" width="17.140625" style="387" customWidth="1"/>
    <col min="6407" max="6407" width="19.42578125" style="387" customWidth="1"/>
    <col min="6408" max="6408" width="20.140625" style="387" customWidth="1"/>
    <col min="6409" max="6409" width="12.140625" style="387" customWidth="1"/>
    <col min="6410" max="6411" width="12.7109375" style="387" customWidth="1"/>
    <col min="6412" max="6412" width="14.140625" style="387" customWidth="1"/>
    <col min="6413" max="6413" width="11.5703125" style="387" customWidth="1"/>
    <col min="6414" max="6658" width="9.140625" style="387"/>
    <col min="6659" max="6659" width="8.5703125" style="387" customWidth="1"/>
    <col min="6660" max="6660" width="22.7109375" style="387" customWidth="1"/>
    <col min="6661" max="6661" width="19.28515625" style="387" customWidth="1"/>
    <col min="6662" max="6662" width="17.140625" style="387" customWidth="1"/>
    <col min="6663" max="6663" width="19.42578125" style="387" customWidth="1"/>
    <col min="6664" max="6664" width="20.140625" style="387" customWidth="1"/>
    <col min="6665" max="6665" width="12.140625" style="387" customWidth="1"/>
    <col min="6666" max="6667" width="12.7109375" style="387" customWidth="1"/>
    <col min="6668" max="6668" width="14.140625" style="387" customWidth="1"/>
    <col min="6669" max="6669" width="11.5703125" style="387" customWidth="1"/>
    <col min="6670" max="6914" width="9.140625" style="387"/>
    <col min="6915" max="6915" width="8.5703125" style="387" customWidth="1"/>
    <col min="6916" max="6916" width="22.7109375" style="387" customWidth="1"/>
    <col min="6917" max="6917" width="19.28515625" style="387" customWidth="1"/>
    <col min="6918" max="6918" width="17.140625" style="387" customWidth="1"/>
    <col min="6919" max="6919" width="19.42578125" style="387" customWidth="1"/>
    <col min="6920" max="6920" width="20.140625" style="387" customWidth="1"/>
    <col min="6921" max="6921" width="12.140625" style="387" customWidth="1"/>
    <col min="6922" max="6923" width="12.7109375" style="387" customWidth="1"/>
    <col min="6924" max="6924" width="14.140625" style="387" customWidth="1"/>
    <col min="6925" max="6925" width="11.5703125" style="387" customWidth="1"/>
    <col min="6926" max="7170" width="9.140625" style="387"/>
    <col min="7171" max="7171" width="8.5703125" style="387" customWidth="1"/>
    <col min="7172" max="7172" width="22.7109375" style="387" customWidth="1"/>
    <col min="7173" max="7173" width="19.28515625" style="387" customWidth="1"/>
    <col min="7174" max="7174" width="17.140625" style="387" customWidth="1"/>
    <col min="7175" max="7175" width="19.42578125" style="387" customWidth="1"/>
    <col min="7176" max="7176" width="20.140625" style="387" customWidth="1"/>
    <col min="7177" max="7177" width="12.140625" style="387" customWidth="1"/>
    <col min="7178" max="7179" width="12.7109375" style="387" customWidth="1"/>
    <col min="7180" max="7180" width="14.140625" style="387" customWidth="1"/>
    <col min="7181" max="7181" width="11.5703125" style="387" customWidth="1"/>
    <col min="7182" max="7426" width="9.140625" style="387"/>
    <col min="7427" max="7427" width="8.5703125" style="387" customWidth="1"/>
    <col min="7428" max="7428" width="22.7109375" style="387" customWidth="1"/>
    <col min="7429" max="7429" width="19.28515625" style="387" customWidth="1"/>
    <col min="7430" max="7430" width="17.140625" style="387" customWidth="1"/>
    <col min="7431" max="7431" width="19.42578125" style="387" customWidth="1"/>
    <col min="7432" max="7432" width="20.140625" style="387" customWidth="1"/>
    <col min="7433" max="7433" width="12.140625" style="387" customWidth="1"/>
    <col min="7434" max="7435" width="12.7109375" style="387" customWidth="1"/>
    <col min="7436" max="7436" width="14.140625" style="387" customWidth="1"/>
    <col min="7437" max="7437" width="11.5703125" style="387" customWidth="1"/>
    <col min="7438" max="7682" width="9.140625" style="387"/>
    <col min="7683" max="7683" width="8.5703125" style="387" customWidth="1"/>
    <col min="7684" max="7684" width="22.7109375" style="387" customWidth="1"/>
    <col min="7685" max="7685" width="19.28515625" style="387" customWidth="1"/>
    <col min="7686" max="7686" width="17.140625" style="387" customWidth="1"/>
    <col min="7687" max="7687" width="19.42578125" style="387" customWidth="1"/>
    <col min="7688" max="7688" width="20.140625" style="387" customWidth="1"/>
    <col min="7689" max="7689" width="12.140625" style="387" customWidth="1"/>
    <col min="7690" max="7691" width="12.7109375" style="387" customWidth="1"/>
    <col min="7692" max="7692" width="14.140625" style="387" customWidth="1"/>
    <col min="7693" max="7693" width="11.5703125" style="387" customWidth="1"/>
    <col min="7694" max="7938" width="9.140625" style="387"/>
    <col min="7939" max="7939" width="8.5703125" style="387" customWidth="1"/>
    <col min="7940" max="7940" width="22.7109375" style="387" customWidth="1"/>
    <col min="7941" max="7941" width="19.28515625" style="387" customWidth="1"/>
    <col min="7942" max="7942" width="17.140625" style="387" customWidth="1"/>
    <col min="7943" max="7943" width="19.42578125" style="387" customWidth="1"/>
    <col min="7944" max="7944" width="20.140625" style="387" customWidth="1"/>
    <col min="7945" max="7945" width="12.140625" style="387" customWidth="1"/>
    <col min="7946" max="7947" width="12.7109375" style="387" customWidth="1"/>
    <col min="7948" max="7948" width="14.140625" style="387" customWidth="1"/>
    <col min="7949" max="7949" width="11.5703125" style="387" customWidth="1"/>
    <col min="7950" max="8194" width="9.140625" style="387"/>
    <col min="8195" max="8195" width="8.5703125" style="387" customWidth="1"/>
    <col min="8196" max="8196" width="22.7109375" style="387" customWidth="1"/>
    <col min="8197" max="8197" width="19.28515625" style="387" customWidth="1"/>
    <col min="8198" max="8198" width="17.140625" style="387" customWidth="1"/>
    <col min="8199" max="8199" width="19.42578125" style="387" customWidth="1"/>
    <col min="8200" max="8200" width="20.140625" style="387" customWidth="1"/>
    <col min="8201" max="8201" width="12.140625" style="387" customWidth="1"/>
    <col min="8202" max="8203" width="12.7109375" style="387" customWidth="1"/>
    <col min="8204" max="8204" width="14.140625" style="387" customWidth="1"/>
    <col min="8205" max="8205" width="11.5703125" style="387" customWidth="1"/>
    <col min="8206" max="8450" width="9.140625" style="387"/>
    <col min="8451" max="8451" width="8.5703125" style="387" customWidth="1"/>
    <col min="8452" max="8452" width="22.7109375" style="387" customWidth="1"/>
    <col min="8453" max="8453" width="19.28515625" style="387" customWidth="1"/>
    <col min="8454" max="8454" width="17.140625" style="387" customWidth="1"/>
    <col min="8455" max="8455" width="19.42578125" style="387" customWidth="1"/>
    <col min="8456" max="8456" width="20.140625" style="387" customWidth="1"/>
    <col min="8457" max="8457" width="12.140625" style="387" customWidth="1"/>
    <col min="8458" max="8459" width="12.7109375" style="387" customWidth="1"/>
    <col min="8460" max="8460" width="14.140625" style="387" customWidth="1"/>
    <col min="8461" max="8461" width="11.5703125" style="387" customWidth="1"/>
    <col min="8462" max="8706" width="9.140625" style="387"/>
    <col min="8707" max="8707" width="8.5703125" style="387" customWidth="1"/>
    <col min="8708" max="8708" width="22.7109375" style="387" customWidth="1"/>
    <col min="8709" max="8709" width="19.28515625" style="387" customWidth="1"/>
    <col min="8710" max="8710" width="17.140625" style="387" customWidth="1"/>
    <col min="8711" max="8711" width="19.42578125" style="387" customWidth="1"/>
    <col min="8712" max="8712" width="20.140625" style="387" customWidth="1"/>
    <col min="8713" max="8713" width="12.140625" style="387" customWidth="1"/>
    <col min="8714" max="8715" width="12.7109375" style="387" customWidth="1"/>
    <col min="8716" max="8716" width="14.140625" style="387" customWidth="1"/>
    <col min="8717" max="8717" width="11.5703125" style="387" customWidth="1"/>
    <col min="8718" max="8962" width="9.140625" style="387"/>
    <col min="8963" max="8963" width="8.5703125" style="387" customWidth="1"/>
    <col min="8964" max="8964" width="22.7109375" style="387" customWidth="1"/>
    <col min="8965" max="8965" width="19.28515625" style="387" customWidth="1"/>
    <col min="8966" max="8966" width="17.140625" style="387" customWidth="1"/>
    <col min="8967" max="8967" width="19.42578125" style="387" customWidth="1"/>
    <col min="8968" max="8968" width="20.140625" style="387" customWidth="1"/>
    <col min="8969" max="8969" width="12.140625" style="387" customWidth="1"/>
    <col min="8970" max="8971" width="12.7109375" style="387" customWidth="1"/>
    <col min="8972" max="8972" width="14.140625" style="387" customWidth="1"/>
    <col min="8973" max="8973" width="11.5703125" style="387" customWidth="1"/>
    <col min="8974" max="9218" width="9.140625" style="387"/>
    <col min="9219" max="9219" width="8.5703125" style="387" customWidth="1"/>
    <col min="9220" max="9220" width="22.7109375" style="387" customWidth="1"/>
    <col min="9221" max="9221" width="19.28515625" style="387" customWidth="1"/>
    <col min="9222" max="9222" width="17.140625" style="387" customWidth="1"/>
    <col min="9223" max="9223" width="19.42578125" style="387" customWidth="1"/>
    <col min="9224" max="9224" width="20.140625" style="387" customWidth="1"/>
    <col min="9225" max="9225" width="12.140625" style="387" customWidth="1"/>
    <col min="9226" max="9227" width="12.7109375" style="387" customWidth="1"/>
    <col min="9228" max="9228" width="14.140625" style="387" customWidth="1"/>
    <col min="9229" max="9229" width="11.5703125" style="387" customWidth="1"/>
    <col min="9230" max="9474" width="9.140625" style="387"/>
    <col min="9475" max="9475" width="8.5703125" style="387" customWidth="1"/>
    <col min="9476" max="9476" width="22.7109375" style="387" customWidth="1"/>
    <col min="9477" max="9477" width="19.28515625" style="387" customWidth="1"/>
    <col min="9478" max="9478" width="17.140625" style="387" customWidth="1"/>
    <col min="9479" max="9479" width="19.42578125" style="387" customWidth="1"/>
    <col min="9480" max="9480" width="20.140625" style="387" customWidth="1"/>
    <col min="9481" max="9481" width="12.140625" style="387" customWidth="1"/>
    <col min="9482" max="9483" width="12.7109375" style="387" customWidth="1"/>
    <col min="9484" max="9484" width="14.140625" style="387" customWidth="1"/>
    <col min="9485" max="9485" width="11.5703125" style="387" customWidth="1"/>
    <col min="9486" max="9730" width="9.140625" style="387"/>
    <col min="9731" max="9731" width="8.5703125" style="387" customWidth="1"/>
    <col min="9732" max="9732" width="22.7109375" style="387" customWidth="1"/>
    <col min="9733" max="9733" width="19.28515625" style="387" customWidth="1"/>
    <col min="9734" max="9734" width="17.140625" style="387" customWidth="1"/>
    <col min="9735" max="9735" width="19.42578125" style="387" customWidth="1"/>
    <col min="9736" max="9736" width="20.140625" style="387" customWidth="1"/>
    <col min="9737" max="9737" width="12.140625" style="387" customWidth="1"/>
    <col min="9738" max="9739" width="12.7109375" style="387" customWidth="1"/>
    <col min="9740" max="9740" width="14.140625" style="387" customWidth="1"/>
    <col min="9741" max="9741" width="11.5703125" style="387" customWidth="1"/>
    <col min="9742" max="9986" width="9.140625" style="387"/>
    <col min="9987" max="9987" width="8.5703125" style="387" customWidth="1"/>
    <col min="9988" max="9988" width="22.7109375" style="387" customWidth="1"/>
    <col min="9989" max="9989" width="19.28515625" style="387" customWidth="1"/>
    <col min="9990" max="9990" width="17.140625" style="387" customWidth="1"/>
    <col min="9991" max="9991" width="19.42578125" style="387" customWidth="1"/>
    <col min="9992" max="9992" width="20.140625" style="387" customWidth="1"/>
    <col min="9993" max="9993" width="12.140625" style="387" customWidth="1"/>
    <col min="9994" max="9995" width="12.7109375" style="387" customWidth="1"/>
    <col min="9996" max="9996" width="14.140625" style="387" customWidth="1"/>
    <col min="9997" max="9997" width="11.5703125" style="387" customWidth="1"/>
    <col min="9998" max="10242" width="9.140625" style="387"/>
    <col min="10243" max="10243" width="8.5703125" style="387" customWidth="1"/>
    <col min="10244" max="10244" width="22.7109375" style="387" customWidth="1"/>
    <col min="10245" max="10245" width="19.28515625" style="387" customWidth="1"/>
    <col min="10246" max="10246" width="17.140625" style="387" customWidth="1"/>
    <col min="10247" max="10247" width="19.42578125" style="387" customWidth="1"/>
    <col min="10248" max="10248" width="20.140625" style="387" customWidth="1"/>
    <col min="10249" max="10249" width="12.140625" style="387" customWidth="1"/>
    <col min="10250" max="10251" width="12.7109375" style="387" customWidth="1"/>
    <col min="10252" max="10252" width="14.140625" style="387" customWidth="1"/>
    <col min="10253" max="10253" width="11.5703125" style="387" customWidth="1"/>
    <col min="10254" max="10498" width="9.140625" style="387"/>
    <col min="10499" max="10499" width="8.5703125" style="387" customWidth="1"/>
    <col min="10500" max="10500" width="22.7109375" style="387" customWidth="1"/>
    <col min="10501" max="10501" width="19.28515625" style="387" customWidth="1"/>
    <col min="10502" max="10502" width="17.140625" style="387" customWidth="1"/>
    <col min="10503" max="10503" width="19.42578125" style="387" customWidth="1"/>
    <col min="10504" max="10504" width="20.140625" style="387" customWidth="1"/>
    <col min="10505" max="10505" width="12.140625" style="387" customWidth="1"/>
    <col min="10506" max="10507" width="12.7109375" style="387" customWidth="1"/>
    <col min="10508" max="10508" width="14.140625" style="387" customWidth="1"/>
    <col min="10509" max="10509" width="11.5703125" style="387" customWidth="1"/>
    <col min="10510" max="10754" width="9.140625" style="387"/>
    <col min="10755" max="10755" width="8.5703125" style="387" customWidth="1"/>
    <col min="10756" max="10756" width="22.7109375" style="387" customWidth="1"/>
    <col min="10757" max="10757" width="19.28515625" style="387" customWidth="1"/>
    <col min="10758" max="10758" width="17.140625" style="387" customWidth="1"/>
    <col min="10759" max="10759" width="19.42578125" style="387" customWidth="1"/>
    <col min="10760" max="10760" width="20.140625" style="387" customWidth="1"/>
    <col min="10761" max="10761" width="12.140625" style="387" customWidth="1"/>
    <col min="10762" max="10763" width="12.7109375" style="387" customWidth="1"/>
    <col min="10764" max="10764" width="14.140625" style="387" customWidth="1"/>
    <col min="10765" max="10765" width="11.5703125" style="387" customWidth="1"/>
    <col min="10766" max="11010" width="9.140625" style="387"/>
    <col min="11011" max="11011" width="8.5703125" style="387" customWidth="1"/>
    <col min="11012" max="11012" width="22.7109375" style="387" customWidth="1"/>
    <col min="11013" max="11013" width="19.28515625" style="387" customWidth="1"/>
    <col min="11014" max="11014" width="17.140625" style="387" customWidth="1"/>
    <col min="11015" max="11015" width="19.42578125" style="387" customWidth="1"/>
    <col min="11016" max="11016" width="20.140625" style="387" customWidth="1"/>
    <col min="11017" max="11017" width="12.140625" style="387" customWidth="1"/>
    <col min="11018" max="11019" width="12.7109375" style="387" customWidth="1"/>
    <col min="11020" max="11020" width="14.140625" style="387" customWidth="1"/>
    <col min="11021" max="11021" width="11.5703125" style="387" customWidth="1"/>
    <col min="11022" max="11266" width="9.140625" style="387"/>
    <col min="11267" max="11267" width="8.5703125" style="387" customWidth="1"/>
    <col min="11268" max="11268" width="22.7109375" style="387" customWidth="1"/>
    <col min="11269" max="11269" width="19.28515625" style="387" customWidth="1"/>
    <col min="11270" max="11270" width="17.140625" style="387" customWidth="1"/>
    <col min="11271" max="11271" width="19.42578125" style="387" customWidth="1"/>
    <col min="11272" max="11272" width="20.140625" style="387" customWidth="1"/>
    <col min="11273" max="11273" width="12.140625" style="387" customWidth="1"/>
    <col min="11274" max="11275" width="12.7109375" style="387" customWidth="1"/>
    <col min="11276" max="11276" width="14.140625" style="387" customWidth="1"/>
    <col min="11277" max="11277" width="11.5703125" style="387" customWidth="1"/>
    <col min="11278" max="11522" width="9.140625" style="387"/>
    <col min="11523" max="11523" width="8.5703125" style="387" customWidth="1"/>
    <col min="11524" max="11524" width="22.7109375" style="387" customWidth="1"/>
    <col min="11525" max="11525" width="19.28515625" style="387" customWidth="1"/>
    <col min="11526" max="11526" width="17.140625" style="387" customWidth="1"/>
    <col min="11527" max="11527" width="19.42578125" style="387" customWidth="1"/>
    <col min="11528" max="11528" width="20.140625" style="387" customWidth="1"/>
    <col min="11529" max="11529" width="12.140625" style="387" customWidth="1"/>
    <col min="11530" max="11531" width="12.7109375" style="387" customWidth="1"/>
    <col min="11532" max="11532" width="14.140625" style="387" customWidth="1"/>
    <col min="11533" max="11533" width="11.5703125" style="387" customWidth="1"/>
    <col min="11534" max="11778" width="9.140625" style="387"/>
    <col min="11779" max="11779" width="8.5703125" style="387" customWidth="1"/>
    <col min="11780" max="11780" width="22.7109375" style="387" customWidth="1"/>
    <col min="11781" max="11781" width="19.28515625" style="387" customWidth="1"/>
    <col min="11782" max="11782" width="17.140625" style="387" customWidth="1"/>
    <col min="11783" max="11783" width="19.42578125" style="387" customWidth="1"/>
    <col min="11784" max="11784" width="20.140625" style="387" customWidth="1"/>
    <col min="11785" max="11785" width="12.140625" style="387" customWidth="1"/>
    <col min="11786" max="11787" width="12.7109375" style="387" customWidth="1"/>
    <col min="11788" max="11788" width="14.140625" style="387" customWidth="1"/>
    <col min="11789" max="11789" width="11.5703125" style="387" customWidth="1"/>
    <col min="11790" max="12034" width="9.140625" style="387"/>
    <col min="12035" max="12035" width="8.5703125" style="387" customWidth="1"/>
    <col min="12036" max="12036" width="22.7109375" style="387" customWidth="1"/>
    <col min="12037" max="12037" width="19.28515625" style="387" customWidth="1"/>
    <col min="12038" max="12038" width="17.140625" style="387" customWidth="1"/>
    <col min="12039" max="12039" width="19.42578125" style="387" customWidth="1"/>
    <col min="12040" max="12040" width="20.140625" style="387" customWidth="1"/>
    <col min="12041" max="12041" width="12.140625" style="387" customWidth="1"/>
    <col min="12042" max="12043" width="12.7109375" style="387" customWidth="1"/>
    <col min="12044" max="12044" width="14.140625" style="387" customWidth="1"/>
    <col min="12045" max="12045" width="11.5703125" style="387" customWidth="1"/>
    <col min="12046" max="12290" width="9.140625" style="387"/>
    <col min="12291" max="12291" width="8.5703125" style="387" customWidth="1"/>
    <col min="12292" max="12292" width="22.7109375" style="387" customWidth="1"/>
    <col min="12293" max="12293" width="19.28515625" style="387" customWidth="1"/>
    <col min="12294" max="12294" width="17.140625" style="387" customWidth="1"/>
    <col min="12295" max="12295" width="19.42578125" style="387" customWidth="1"/>
    <col min="12296" max="12296" width="20.140625" style="387" customWidth="1"/>
    <col min="12297" max="12297" width="12.140625" style="387" customWidth="1"/>
    <col min="12298" max="12299" width="12.7109375" style="387" customWidth="1"/>
    <col min="12300" max="12300" width="14.140625" style="387" customWidth="1"/>
    <col min="12301" max="12301" width="11.5703125" style="387" customWidth="1"/>
    <col min="12302" max="12546" width="9.140625" style="387"/>
    <col min="12547" max="12547" width="8.5703125" style="387" customWidth="1"/>
    <col min="12548" max="12548" width="22.7109375" style="387" customWidth="1"/>
    <col min="12549" max="12549" width="19.28515625" style="387" customWidth="1"/>
    <col min="12550" max="12550" width="17.140625" style="387" customWidth="1"/>
    <col min="12551" max="12551" width="19.42578125" style="387" customWidth="1"/>
    <col min="12552" max="12552" width="20.140625" style="387" customWidth="1"/>
    <col min="12553" max="12553" width="12.140625" style="387" customWidth="1"/>
    <col min="12554" max="12555" width="12.7109375" style="387" customWidth="1"/>
    <col min="12556" max="12556" width="14.140625" style="387" customWidth="1"/>
    <col min="12557" max="12557" width="11.5703125" style="387" customWidth="1"/>
    <col min="12558" max="12802" width="9.140625" style="387"/>
    <col min="12803" max="12803" width="8.5703125" style="387" customWidth="1"/>
    <col min="12804" max="12804" width="22.7109375" style="387" customWidth="1"/>
    <col min="12805" max="12805" width="19.28515625" style="387" customWidth="1"/>
    <col min="12806" max="12806" width="17.140625" style="387" customWidth="1"/>
    <col min="12807" max="12807" width="19.42578125" style="387" customWidth="1"/>
    <col min="12808" max="12808" width="20.140625" style="387" customWidth="1"/>
    <col min="12809" max="12809" width="12.140625" style="387" customWidth="1"/>
    <col min="12810" max="12811" width="12.7109375" style="387" customWidth="1"/>
    <col min="12812" max="12812" width="14.140625" style="387" customWidth="1"/>
    <col min="12813" max="12813" width="11.5703125" style="387" customWidth="1"/>
    <col min="12814" max="13058" width="9.140625" style="387"/>
    <col min="13059" max="13059" width="8.5703125" style="387" customWidth="1"/>
    <col min="13060" max="13060" width="22.7109375" style="387" customWidth="1"/>
    <col min="13061" max="13061" width="19.28515625" style="387" customWidth="1"/>
    <col min="13062" max="13062" width="17.140625" style="387" customWidth="1"/>
    <col min="13063" max="13063" width="19.42578125" style="387" customWidth="1"/>
    <col min="13064" max="13064" width="20.140625" style="387" customWidth="1"/>
    <col min="13065" max="13065" width="12.140625" style="387" customWidth="1"/>
    <col min="13066" max="13067" width="12.7109375" style="387" customWidth="1"/>
    <col min="13068" max="13068" width="14.140625" style="387" customWidth="1"/>
    <col min="13069" max="13069" width="11.5703125" style="387" customWidth="1"/>
    <col min="13070" max="13314" width="9.140625" style="387"/>
    <col min="13315" max="13315" width="8.5703125" style="387" customWidth="1"/>
    <col min="13316" max="13316" width="22.7109375" style="387" customWidth="1"/>
    <col min="13317" max="13317" width="19.28515625" style="387" customWidth="1"/>
    <col min="13318" max="13318" width="17.140625" style="387" customWidth="1"/>
    <col min="13319" max="13319" width="19.42578125" style="387" customWidth="1"/>
    <col min="13320" max="13320" width="20.140625" style="387" customWidth="1"/>
    <col min="13321" max="13321" width="12.140625" style="387" customWidth="1"/>
    <col min="13322" max="13323" width="12.7109375" style="387" customWidth="1"/>
    <col min="13324" max="13324" width="14.140625" style="387" customWidth="1"/>
    <col min="13325" max="13325" width="11.5703125" style="387" customWidth="1"/>
    <col min="13326" max="13570" width="9.140625" style="387"/>
    <col min="13571" max="13571" width="8.5703125" style="387" customWidth="1"/>
    <col min="13572" max="13572" width="22.7109375" style="387" customWidth="1"/>
    <col min="13573" max="13573" width="19.28515625" style="387" customWidth="1"/>
    <col min="13574" max="13574" width="17.140625" style="387" customWidth="1"/>
    <col min="13575" max="13575" width="19.42578125" style="387" customWidth="1"/>
    <col min="13576" max="13576" width="20.140625" style="387" customWidth="1"/>
    <col min="13577" max="13577" width="12.140625" style="387" customWidth="1"/>
    <col min="13578" max="13579" width="12.7109375" style="387" customWidth="1"/>
    <col min="13580" max="13580" width="14.140625" style="387" customWidth="1"/>
    <col min="13581" max="13581" width="11.5703125" style="387" customWidth="1"/>
    <col min="13582" max="13826" width="9.140625" style="387"/>
    <col min="13827" max="13827" width="8.5703125" style="387" customWidth="1"/>
    <col min="13828" max="13828" width="22.7109375" style="387" customWidth="1"/>
    <col min="13829" max="13829" width="19.28515625" style="387" customWidth="1"/>
    <col min="13830" max="13830" width="17.140625" style="387" customWidth="1"/>
    <col min="13831" max="13831" width="19.42578125" style="387" customWidth="1"/>
    <col min="13832" max="13832" width="20.140625" style="387" customWidth="1"/>
    <col min="13833" max="13833" width="12.140625" style="387" customWidth="1"/>
    <col min="13834" max="13835" width="12.7109375" style="387" customWidth="1"/>
    <col min="13836" max="13836" width="14.140625" style="387" customWidth="1"/>
    <col min="13837" max="13837" width="11.5703125" style="387" customWidth="1"/>
    <col min="13838" max="14082" width="9.140625" style="387"/>
    <col min="14083" max="14083" width="8.5703125" style="387" customWidth="1"/>
    <col min="14084" max="14084" width="22.7109375" style="387" customWidth="1"/>
    <col min="14085" max="14085" width="19.28515625" style="387" customWidth="1"/>
    <col min="14086" max="14086" width="17.140625" style="387" customWidth="1"/>
    <col min="14087" max="14087" width="19.42578125" style="387" customWidth="1"/>
    <col min="14088" max="14088" width="20.140625" style="387" customWidth="1"/>
    <col min="14089" max="14089" width="12.140625" style="387" customWidth="1"/>
    <col min="14090" max="14091" width="12.7109375" style="387" customWidth="1"/>
    <col min="14092" max="14092" width="14.140625" style="387" customWidth="1"/>
    <col min="14093" max="14093" width="11.5703125" style="387" customWidth="1"/>
    <col min="14094" max="14338" width="9.140625" style="387"/>
    <col min="14339" max="14339" width="8.5703125" style="387" customWidth="1"/>
    <col min="14340" max="14340" width="22.7109375" style="387" customWidth="1"/>
    <col min="14341" max="14341" width="19.28515625" style="387" customWidth="1"/>
    <col min="14342" max="14342" width="17.140625" style="387" customWidth="1"/>
    <col min="14343" max="14343" width="19.42578125" style="387" customWidth="1"/>
    <col min="14344" max="14344" width="20.140625" style="387" customWidth="1"/>
    <col min="14345" max="14345" width="12.140625" style="387" customWidth="1"/>
    <col min="14346" max="14347" width="12.7109375" style="387" customWidth="1"/>
    <col min="14348" max="14348" width="14.140625" style="387" customWidth="1"/>
    <col min="14349" max="14349" width="11.5703125" style="387" customWidth="1"/>
    <col min="14350" max="14594" width="9.140625" style="387"/>
    <col min="14595" max="14595" width="8.5703125" style="387" customWidth="1"/>
    <col min="14596" max="14596" width="22.7109375" style="387" customWidth="1"/>
    <col min="14597" max="14597" width="19.28515625" style="387" customWidth="1"/>
    <col min="14598" max="14598" width="17.140625" style="387" customWidth="1"/>
    <col min="14599" max="14599" width="19.42578125" style="387" customWidth="1"/>
    <col min="14600" max="14600" width="20.140625" style="387" customWidth="1"/>
    <col min="14601" max="14601" width="12.140625" style="387" customWidth="1"/>
    <col min="14602" max="14603" width="12.7109375" style="387" customWidth="1"/>
    <col min="14604" max="14604" width="14.140625" style="387" customWidth="1"/>
    <col min="14605" max="14605" width="11.5703125" style="387" customWidth="1"/>
    <col min="14606" max="14850" width="9.140625" style="387"/>
    <col min="14851" max="14851" width="8.5703125" style="387" customWidth="1"/>
    <col min="14852" max="14852" width="22.7109375" style="387" customWidth="1"/>
    <col min="14853" max="14853" width="19.28515625" style="387" customWidth="1"/>
    <col min="14854" max="14854" width="17.140625" style="387" customWidth="1"/>
    <col min="14855" max="14855" width="19.42578125" style="387" customWidth="1"/>
    <col min="14856" max="14856" width="20.140625" style="387" customWidth="1"/>
    <col min="14857" max="14857" width="12.140625" style="387" customWidth="1"/>
    <col min="14858" max="14859" width="12.7109375" style="387" customWidth="1"/>
    <col min="14860" max="14860" width="14.140625" style="387" customWidth="1"/>
    <col min="14861" max="14861" width="11.5703125" style="387" customWidth="1"/>
    <col min="14862" max="15106" width="9.140625" style="387"/>
    <col min="15107" max="15107" width="8.5703125" style="387" customWidth="1"/>
    <col min="15108" max="15108" width="22.7109375" style="387" customWidth="1"/>
    <col min="15109" max="15109" width="19.28515625" style="387" customWidth="1"/>
    <col min="15110" max="15110" width="17.140625" style="387" customWidth="1"/>
    <col min="15111" max="15111" width="19.42578125" style="387" customWidth="1"/>
    <col min="15112" max="15112" width="20.140625" style="387" customWidth="1"/>
    <col min="15113" max="15113" width="12.140625" style="387" customWidth="1"/>
    <col min="15114" max="15115" width="12.7109375" style="387" customWidth="1"/>
    <col min="15116" max="15116" width="14.140625" style="387" customWidth="1"/>
    <col min="15117" max="15117" width="11.5703125" style="387" customWidth="1"/>
    <col min="15118" max="15362" width="9.140625" style="387"/>
    <col min="15363" max="15363" width="8.5703125" style="387" customWidth="1"/>
    <col min="15364" max="15364" width="22.7109375" style="387" customWidth="1"/>
    <col min="15365" max="15365" width="19.28515625" style="387" customWidth="1"/>
    <col min="15366" max="15366" width="17.140625" style="387" customWidth="1"/>
    <col min="15367" max="15367" width="19.42578125" style="387" customWidth="1"/>
    <col min="15368" max="15368" width="20.140625" style="387" customWidth="1"/>
    <col min="15369" max="15369" width="12.140625" style="387" customWidth="1"/>
    <col min="15370" max="15371" width="12.7109375" style="387" customWidth="1"/>
    <col min="15372" max="15372" width="14.140625" style="387" customWidth="1"/>
    <col min="15373" max="15373" width="11.5703125" style="387" customWidth="1"/>
    <col min="15374" max="15618" width="9.140625" style="387"/>
    <col min="15619" max="15619" width="8.5703125" style="387" customWidth="1"/>
    <col min="15620" max="15620" width="22.7109375" style="387" customWidth="1"/>
    <col min="15621" max="15621" width="19.28515625" style="387" customWidth="1"/>
    <col min="15622" max="15622" width="17.140625" style="387" customWidth="1"/>
    <col min="15623" max="15623" width="19.42578125" style="387" customWidth="1"/>
    <col min="15624" max="15624" width="20.140625" style="387" customWidth="1"/>
    <col min="15625" max="15625" width="12.140625" style="387" customWidth="1"/>
    <col min="15626" max="15627" width="12.7109375" style="387" customWidth="1"/>
    <col min="15628" max="15628" width="14.140625" style="387" customWidth="1"/>
    <col min="15629" max="15629" width="11.5703125" style="387" customWidth="1"/>
    <col min="15630" max="15874" width="9.140625" style="387"/>
    <col min="15875" max="15875" width="8.5703125" style="387" customWidth="1"/>
    <col min="15876" max="15876" width="22.7109375" style="387" customWidth="1"/>
    <col min="15877" max="15877" width="19.28515625" style="387" customWidth="1"/>
    <col min="15878" max="15878" width="17.140625" style="387" customWidth="1"/>
    <col min="15879" max="15879" width="19.42578125" style="387" customWidth="1"/>
    <col min="15880" max="15880" width="20.140625" style="387" customWidth="1"/>
    <col min="15881" max="15881" width="12.140625" style="387" customWidth="1"/>
    <col min="15882" max="15883" width="12.7109375" style="387" customWidth="1"/>
    <col min="15884" max="15884" width="14.140625" style="387" customWidth="1"/>
    <col min="15885" max="15885" width="11.5703125" style="387" customWidth="1"/>
    <col min="15886" max="16130" width="9.140625" style="387"/>
    <col min="16131" max="16131" width="8.5703125" style="387" customWidth="1"/>
    <col min="16132" max="16132" width="22.7109375" style="387" customWidth="1"/>
    <col min="16133" max="16133" width="19.28515625" style="387" customWidth="1"/>
    <col min="16134" max="16134" width="17.140625" style="387" customWidth="1"/>
    <col min="16135" max="16135" width="19.42578125" style="387" customWidth="1"/>
    <col min="16136" max="16136" width="20.140625" style="387" customWidth="1"/>
    <col min="16137" max="16137" width="12.140625" style="387" customWidth="1"/>
    <col min="16138" max="16139" width="12.7109375" style="387" customWidth="1"/>
    <col min="16140" max="16140" width="14.140625" style="387" customWidth="1"/>
    <col min="16141" max="16141" width="11.5703125" style="387" customWidth="1"/>
    <col min="16142" max="16384" width="9.140625" style="387"/>
  </cols>
  <sheetData>
    <row r="1" spans="1:15" s="377" customFormat="1" ht="23.25">
      <c r="A1" s="375" t="s">
        <v>46</v>
      </c>
      <c r="B1" s="375"/>
      <c r="C1" s="375"/>
      <c r="D1" s="375"/>
      <c r="E1" s="375"/>
      <c r="F1" s="375"/>
      <c r="G1" s="375"/>
      <c r="H1" s="375"/>
      <c r="I1" s="375"/>
      <c r="J1" s="375"/>
      <c r="K1" s="375"/>
      <c r="L1" s="375"/>
      <c r="M1" s="376"/>
    </row>
    <row r="2" spans="1:15" s="377" customFormat="1" ht="21">
      <c r="A2" s="376"/>
      <c r="B2" s="376"/>
      <c r="C2" s="376"/>
      <c r="D2" s="376"/>
      <c r="E2" s="376"/>
      <c r="F2" s="376"/>
      <c r="G2" s="376"/>
      <c r="H2" s="376"/>
      <c r="I2" s="376"/>
      <c r="J2" s="378"/>
      <c r="K2" s="378"/>
      <c r="L2" s="376"/>
      <c r="M2" s="376"/>
    </row>
    <row r="3" spans="1:15" s="377" customFormat="1" ht="21">
      <c r="A3" s="379" t="s">
        <v>384</v>
      </c>
      <c r="B3" s="376"/>
      <c r="C3" s="376"/>
      <c r="D3" s="376"/>
      <c r="E3" s="376"/>
      <c r="F3" s="376"/>
      <c r="G3" s="380"/>
      <c r="H3" s="381" t="s">
        <v>47</v>
      </c>
      <c r="I3" s="376"/>
      <c r="J3" s="382"/>
      <c r="K3" s="383"/>
      <c r="L3" s="376"/>
      <c r="M3" s="376"/>
    </row>
    <row r="4" spans="1:15">
      <c r="A4" s="384"/>
      <c r="E4" s="386"/>
    </row>
    <row r="5" spans="1:15" s="394" customFormat="1" ht="21" customHeight="1">
      <c r="A5" s="388" t="s">
        <v>48</v>
      </c>
      <c r="B5" s="388" t="s">
        <v>49</v>
      </c>
      <c r="C5" s="388" t="s">
        <v>50</v>
      </c>
      <c r="D5" s="389" t="s">
        <v>51</v>
      </c>
      <c r="E5" s="389" t="s">
        <v>52</v>
      </c>
      <c r="F5" s="390" t="s">
        <v>53</v>
      </c>
      <c r="G5" s="391"/>
      <c r="H5" s="391"/>
      <c r="I5" s="391"/>
      <c r="J5" s="391"/>
      <c r="K5" s="391"/>
      <c r="L5" s="392"/>
      <c r="M5" s="393" t="s">
        <v>54</v>
      </c>
    </row>
    <row r="6" spans="1:15" s="399" customFormat="1" ht="37.5">
      <c r="A6" s="389"/>
      <c r="B6" s="389"/>
      <c r="C6" s="389"/>
      <c r="D6" s="395"/>
      <c r="E6" s="395"/>
      <c r="F6" s="396" t="s">
        <v>55</v>
      </c>
      <c r="G6" s="396" t="s">
        <v>56</v>
      </c>
      <c r="H6" s="396" t="s">
        <v>57</v>
      </c>
      <c r="I6" s="396" t="s">
        <v>58</v>
      </c>
      <c r="J6" s="396" t="s">
        <v>59</v>
      </c>
      <c r="K6" s="396" t="s">
        <v>60</v>
      </c>
      <c r="L6" s="396" t="s">
        <v>61</v>
      </c>
      <c r="M6" s="393"/>
      <c r="N6" s="397"/>
      <c r="O6" s="398"/>
    </row>
    <row r="7" spans="1:15" s="399" customFormat="1" ht="21">
      <c r="A7" s="400"/>
      <c r="B7" s="401" t="s">
        <v>306</v>
      </c>
      <c r="C7" s="402"/>
      <c r="D7" s="402"/>
      <c r="E7" s="402"/>
      <c r="F7" s="402"/>
      <c r="G7" s="402"/>
      <c r="H7" s="402"/>
      <c r="I7" s="402"/>
      <c r="J7" s="402"/>
      <c r="K7" s="402"/>
      <c r="L7" s="403"/>
      <c r="M7" s="404">
        <f>SUM(M8)</f>
        <v>2.5</v>
      </c>
      <c r="N7" s="405"/>
      <c r="O7" s="406"/>
    </row>
    <row r="8" spans="1:15" s="399" customFormat="1" ht="21">
      <c r="A8" s="407"/>
      <c r="B8" s="408" t="s">
        <v>63</v>
      </c>
      <c r="C8" s="409"/>
      <c r="D8" s="409"/>
      <c r="E8" s="409"/>
      <c r="F8" s="409"/>
      <c r="G8" s="409"/>
      <c r="H8" s="409"/>
      <c r="I8" s="409"/>
      <c r="J8" s="409"/>
      <c r="K8" s="409"/>
      <c r="L8" s="409"/>
      <c r="M8" s="410">
        <f>SUM(M9:M17)</f>
        <v>2.5</v>
      </c>
      <c r="N8" s="411"/>
      <c r="O8" s="406"/>
    </row>
    <row r="9" spans="1:15" s="418" customFormat="1" ht="21">
      <c r="A9" s="412">
        <v>1</v>
      </c>
      <c r="B9" s="413"/>
      <c r="C9" s="413"/>
      <c r="D9" s="413"/>
      <c r="E9" s="413"/>
      <c r="F9" s="413"/>
      <c r="G9" s="414" t="s">
        <v>64</v>
      </c>
      <c r="H9" s="415"/>
      <c r="I9" s="413"/>
      <c r="J9" s="416"/>
      <c r="K9" s="413"/>
      <c r="L9" s="414" t="s">
        <v>65</v>
      </c>
      <c r="M9" s="417">
        <v>0.25</v>
      </c>
      <c r="N9" s="411"/>
      <c r="O9" s="406"/>
    </row>
    <row r="10" spans="1:15" s="418" customFormat="1" ht="37.5">
      <c r="A10" s="412">
        <v>2</v>
      </c>
      <c r="B10" s="413"/>
      <c r="C10" s="413"/>
      <c r="D10" s="413"/>
      <c r="E10" s="413"/>
      <c r="F10" s="413"/>
      <c r="G10" s="414" t="s">
        <v>330</v>
      </c>
      <c r="H10" s="415"/>
      <c r="I10" s="413"/>
      <c r="J10" s="416"/>
      <c r="K10" s="413"/>
      <c r="L10" s="414" t="s">
        <v>66</v>
      </c>
      <c r="M10" s="417">
        <v>0.5</v>
      </c>
      <c r="N10" s="411"/>
      <c r="O10" s="406"/>
    </row>
    <row r="11" spans="1:15" s="424" customFormat="1" ht="56.25">
      <c r="A11" s="419">
        <v>3</v>
      </c>
      <c r="B11" s="420"/>
      <c r="C11" s="420"/>
      <c r="D11" s="420"/>
      <c r="E11" s="421"/>
      <c r="F11" s="422"/>
      <c r="G11" s="414" t="s">
        <v>329</v>
      </c>
      <c r="H11" s="422"/>
      <c r="I11" s="423"/>
      <c r="J11" s="416"/>
      <c r="K11" s="422"/>
      <c r="L11" s="414" t="s">
        <v>66</v>
      </c>
      <c r="M11" s="417">
        <v>0.75</v>
      </c>
      <c r="N11" s="405"/>
      <c r="O11" s="406"/>
    </row>
    <row r="12" spans="1:15" s="424" customFormat="1" ht="37.5">
      <c r="A12" s="419">
        <v>4</v>
      </c>
      <c r="B12" s="420"/>
      <c r="C12" s="420"/>
      <c r="D12" s="420"/>
      <c r="E12" s="421"/>
      <c r="F12" s="422"/>
      <c r="G12" s="414" t="s">
        <v>331</v>
      </c>
      <c r="H12" s="422"/>
      <c r="I12" s="423"/>
      <c r="J12" s="416"/>
      <c r="K12" s="422"/>
      <c r="L12" s="414" t="s">
        <v>66</v>
      </c>
      <c r="M12" s="417">
        <v>1</v>
      </c>
      <c r="N12" s="405"/>
      <c r="O12" s="406"/>
    </row>
    <row r="13" spans="1:15" s="424" customFormat="1">
      <c r="A13" s="419">
        <v>5</v>
      </c>
      <c r="B13" s="420"/>
      <c r="C13" s="420"/>
      <c r="D13" s="420"/>
      <c r="E13" s="421"/>
      <c r="F13" s="422"/>
      <c r="G13" s="414" t="s">
        <v>64</v>
      </c>
      <c r="H13" s="422"/>
      <c r="I13" s="423"/>
      <c r="J13" s="416"/>
      <c r="K13" s="422"/>
      <c r="L13" s="414"/>
      <c r="M13" s="416"/>
    </row>
    <row r="14" spans="1:15" s="424" customFormat="1">
      <c r="A14" s="419">
        <v>6</v>
      </c>
      <c r="B14" s="420"/>
      <c r="C14" s="420"/>
      <c r="D14" s="420"/>
      <c r="E14" s="421"/>
      <c r="F14" s="422"/>
      <c r="G14" s="414" t="s">
        <v>64</v>
      </c>
      <c r="H14" s="422"/>
      <c r="I14" s="423"/>
      <c r="J14" s="416"/>
      <c r="K14" s="422"/>
      <c r="L14" s="414"/>
      <c r="M14" s="417"/>
    </row>
    <row r="15" spans="1:15" s="424" customFormat="1">
      <c r="A15" s="419">
        <v>7</v>
      </c>
      <c r="B15" s="420"/>
      <c r="C15" s="420"/>
      <c r="D15" s="420"/>
      <c r="E15" s="421"/>
      <c r="F15" s="422"/>
      <c r="G15" s="414" t="s">
        <v>64</v>
      </c>
      <c r="H15" s="422"/>
      <c r="I15" s="423"/>
      <c r="J15" s="416"/>
      <c r="K15" s="422"/>
      <c r="L15" s="414"/>
      <c r="M15" s="417"/>
    </row>
    <row r="16" spans="1:15" s="424" customFormat="1">
      <c r="A16" s="419">
        <v>8</v>
      </c>
      <c r="B16" s="420"/>
      <c r="C16" s="420"/>
      <c r="D16" s="420"/>
      <c r="E16" s="421"/>
      <c r="F16" s="422"/>
      <c r="G16" s="414" t="s">
        <v>64</v>
      </c>
      <c r="H16" s="422"/>
      <c r="I16" s="423"/>
      <c r="J16" s="416"/>
      <c r="K16" s="422"/>
      <c r="L16" s="414"/>
      <c r="M16" s="417"/>
    </row>
    <row r="17" spans="1:13" s="424" customFormat="1">
      <c r="A17" s="412">
        <v>9</v>
      </c>
      <c r="B17" s="420"/>
      <c r="C17" s="420"/>
      <c r="D17" s="420"/>
      <c r="E17" s="421"/>
      <c r="F17" s="422"/>
      <c r="G17" s="414" t="s">
        <v>64</v>
      </c>
      <c r="H17" s="422"/>
      <c r="I17" s="423"/>
      <c r="J17" s="416"/>
      <c r="K17" s="422"/>
      <c r="L17" s="414"/>
      <c r="M17" s="417"/>
    </row>
    <row r="18" spans="1:13" s="424" customFormat="1">
      <c r="A18" s="77" t="s">
        <v>67</v>
      </c>
      <c r="B18" s="425"/>
      <c r="C18" s="425"/>
      <c r="D18" s="425"/>
      <c r="E18" s="426"/>
      <c r="G18" s="378"/>
      <c r="I18" s="427"/>
      <c r="J18" s="428"/>
      <c r="L18" s="429"/>
      <c r="M18" s="430"/>
    </row>
    <row r="19" spans="1:13" s="424" customFormat="1">
      <c r="A19" s="79" t="s">
        <v>68</v>
      </c>
      <c r="B19" s="425"/>
      <c r="C19" s="425"/>
      <c r="D19" s="425"/>
      <c r="E19" s="426"/>
      <c r="G19" s="378"/>
      <c r="I19" s="427"/>
      <c r="J19" s="428"/>
      <c r="L19" s="429"/>
      <c r="M19" s="430"/>
    </row>
    <row r="20" spans="1:13" s="424" customFormat="1">
      <c r="A20" s="79" t="s">
        <v>69</v>
      </c>
      <c r="B20" s="425"/>
      <c r="C20" s="425"/>
      <c r="D20" s="425"/>
      <c r="E20" s="426"/>
      <c r="G20" s="378"/>
      <c r="I20" s="427"/>
      <c r="J20" s="428"/>
      <c r="L20" s="429"/>
      <c r="M20" s="430"/>
    </row>
    <row r="21" spans="1:13" s="424" customFormat="1">
      <c r="A21" s="79"/>
      <c r="B21" s="425"/>
      <c r="C21" s="425"/>
      <c r="D21" s="425"/>
      <c r="E21" s="426"/>
      <c r="G21" s="378"/>
      <c r="I21" s="427"/>
      <c r="J21" s="428"/>
      <c r="L21" s="429"/>
      <c r="M21" s="430"/>
    </row>
    <row r="22" spans="1:13" s="424" customFormat="1">
      <c r="A22" s="431"/>
      <c r="B22" s="432" t="s">
        <v>71</v>
      </c>
      <c r="C22" s="425"/>
      <c r="D22" s="425"/>
      <c r="E22" s="426"/>
      <c r="G22" s="429"/>
      <c r="I22" s="427"/>
      <c r="J22" s="428"/>
      <c r="L22" s="429"/>
      <c r="M22" s="428"/>
    </row>
    <row r="23" spans="1:13" s="424" customFormat="1" ht="21">
      <c r="A23" s="397">
        <v>0.25</v>
      </c>
      <c r="B23" s="398" t="s">
        <v>64</v>
      </c>
      <c r="C23" s="433"/>
      <c r="D23" s="425"/>
      <c r="E23" s="426"/>
      <c r="I23" s="427"/>
      <c r="J23" s="434"/>
      <c r="L23" s="426"/>
      <c r="M23" s="426"/>
    </row>
    <row r="24" spans="1:13" ht="21">
      <c r="A24" s="405">
        <v>0.5</v>
      </c>
      <c r="B24" s="406" t="s">
        <v>330</v>
      </c>
      <c r="C24" s="435"/>
      <c r="D24" s="436"/>
      <c r="F24" s="438"/>
      <c r="G24" s="438"/>
      <c r="H24" s="387"/>
    </row>
    <row r="25" spans="1:13" s="442" customFormat="1" ht="21">
      <c r="A25" s="411">
        <v>0.75</v>
      </c>
      <c r="B25" s="406" t="s">
        <v>329</v>
      </c>
      <c r="C25" s="439"/>
      <c r="D25" s="440"/>
      <c r="E25" s="440"/>
      <c r="F25" s="441"/>
      <c r="H25" s="440"/>
      <c r="I25" s="440"/>
    </row>
    <row r="26" spans="1:13" s="394" customFormat="1" ht="21">
      <c r="A26" s="405">
        <v>1</v>
      </c>
      <c r="B26" s="406" t="s">
        <v>331</v>
      </c>
      <c r="C26" s="443"/>
      <c r="D26" s="444"/>
      <c r="E26" s="445"/>
      <c r="F26" s="446"/>
      <c r="G26" s="444"/>
      <c r="H26" s="445"/>
      <c r="I26" s="445"/>
      <c r="J26" s="445"/>
    </row>
    <row r="27" spans="1:13" s="394" customFormat="1" ht="21">
      <c r="A27" s="447"/>
      <c r="B27" s="443"/>
      <c r="C27" s="443"/>
      <c r="D27" s="444"/>
      <c r="E27" s="445"/>
      <c r="F27" s="445"/>
      <c r="G27" s="444"/>
      <c r="H27" s="445"/>
      <c r="I27" s="445"/>
      <c r="J27" s="445"/>
    </row>
    <row r="28" spans="1:13">
      <c r="E28" s="448"/>
    </row>
    <row r="30" spans="1:13">
      <c r="I30" s="449"/>
      <c r="K30" s="449"/>
      <c r="L30" s="449"/>
      <c r="M30" s="449"/>
    </row>
  </sheetData>
  <mergeCells count="8">
    <mergeCell ref="M5:M6"/>
    <mergeCell ref="A1:L1"/>
    <mergeCell ref="A5:A6"/>
    <mergeCell ref="B5:B6"/>
    <mergeCell ref="C5:C6"/>
    <mergeCell ref="D5:D6"/>
    <mergeCell ref="E5:E6"/>
    <mergeCell ref="F5:L5"/>
  </mergeCells>
  <dataValidations count="6">
    <dataValidation type="list" allowBlank="1" showInputMessage="1" showErrorMessage="1" sqref="G9:G17">
      <formula1>$B$23:$B$26</formula1>
    </dataValidation>
    <dataValidation type="date" allowBlank="1" showInputMessage="1" showErrorMessage="1" sqref="J9:J21">
      <formula1>40544</formula1>
      <formula2>40908</formula2>
    </dataValidation>
    <dataValidation type="list" allowBlank="1" showInputMessage="1" showErrorMessage="1" sqref="G18:G21">
      <formula1>ประเภทตีพิมพ์</formula1>
    </dataValidation>
    <dataValidation type="date" allowBlank="1" showInputMessage="1" showErrorMessage="1" sqref="J22">
      <formula1>40179</formula1>
      <formula2>40543</formula2>
    </dataValidation>
    <dataValidation type="list" allowBlank="1" showInputMessage="1" showErrorMessage="1" sqref="L9:L22">
      <formula1>"ระดับชาติ,ระดับนานาชาติ"</formula1>
    </dataValidation>
    <dataValidation type="list" allowBlank="1" showInputMessage="1" showErrorMessage="1" sqref="G22">
      <formula1>"การประชุมวิชาการระดับชาติ,การประชุมวิชาการระดับนานาชาติ,วารสารวิชาการระดับชาติ,วารสารวิชาการระดับนานาชาติที่ไม่อยู่ในฐานข้อมูลสากล,วารสารวิชาการระดับนานาชาติที่อยู่ในฐานข้อมูลสากล"</formula1>
    </dataValidation>
  </dataValidations>
  <printOptions horizontalCentered="1" verticalCentered="1"/>
  <pageMargins left="0.23622047244094491" right="0.27559055118110237" top="0.35433070866141736" bottom="0.39370078740157483" header="0.19685039370078741" footer="0.15748031496062992"/>
  <pageSetup paperSize="9" scale="77"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indexed="13"/>
  </sheetPr>
  <dimension ref="A1:M30"/>
  <sheetViews>
    <sheetView topLeftCell="E1" zoomScale="80" zoomScaleNormal="80" zoomScaleSheetLayoutView="80" workbookViewId="0">
      <selection activeCell="P9" sqref="P9"/>
    </sheetView>
  </sheetViews>
  <sheetFormatPr defaultRowHeight="21"/>
  <cols>
    <col min="1" max="1" width="7.140625" style="63" bestFit="1" customWidth="1"/>
    <col min="2" max="2" width="22.7109375" style="33" customWidth="1"/>
    <col min="3" max="3" width="19.28515625" style="33" customWidth="1"/>
    <col min="4" max="4" width="9.5703125" style="33" bestFit="1" customWidth="1"/>
    <col min="5" max="5" width="10.85546875" style="63" customWidth="1"/>
    <col min="6" max="6" width="17.5703125" style="33" customWidth="1"/>
    <col min="7" max="7" width="41.42578125" style="33" bestFit="1" customWidth="1"/>
    <col min="8" max="8" width="12.140625" style="33" customWidth="1"/>
    <col min="9" max="9" width="7.5703125" style="33" bestFit="1" customWidth="1"/>
    <col min="10" max="10" width="17.85546875" style="33" bestFit="1" customWidth="1"/>
    <col min="11" max="11" width="10.42578125" style="33" customWidth="1"/>
    <col min="12" max="12" width="12.7109375" style="33" customWidth="1"/>
    <col min="13" max="13" width="9.28515625" style="33" customWidth="1"/>
    <col min="14" max="258" width="9.140625" style="34"/>
    <col min="259" max="259" width="8.5703125" style="34" customWidth="1"/>
    <col min="260" max="260" width="22.7109375" style="34" customWidth="1"/>
    <col min="261" max="261" width="19.28515625" style="34" customWidth="1"/>
    <col min="262" max="262" width="17.140625" style="34" customWidth="1"/>
    <col min="263" max="263" width="19.42578125" style="34" customWidth="1"/>
    <col min="264" max="264" width="20.140625" style="34" customWidth="1"/>
    <col min="265" max="265" width="12.140625" style="34" customWidth="1"/>
    <col min="266" max="267" width="12.7109375" style="34" customWidth="1"/>
    <col min="268" max="268" width="14.140625" style="34" customWidth="1"/>
    <col min="269" max="269" width="11.5703125" style="34" customWidth="1"/>
    <col min="270" max="514" width="9.140625" style="34"/>
    <col min="515" max="515" width="8.5703125" style="34" customWidth="1"/>
    <col min="516" max="516" width="22.7109375" style="34" customWidth="1"/>
    <col min="517" max="517" width="19.28515625" style="34" customWidth="1"/>
    <col min="518" max="518" width="17.140625" style="34" customWidth="1"/>
    <col min="519" max="519" width="19.42578125" style="34" customWidth="1"/>
    <col min="520" max="520" width="20.140625" style="34" customWidth="1"/>
    <col min="521" max="521" width="12.140625" style="34" customWidth="1"/>
    <col min="522" max="523" width="12.7109375" style="34" customWidth="1"/>
    <col min="524" max="524" width="14.140625" style="34" customWidth="1"/>
    <col min="525" max="525" width="11.5703125" style="34" customWidth="1"/>
    <col min="526" max="770" width="9.140625" style="34"/>
    <col min="771" max="771" width="8.5703125" style="34" customWidth="1"/>
    <col min="772" max="772" width="22.7109375" style="34" customWidth="1"/>
    <col min="773" max="773" width="19.28515625" style="34" customWidth="1"/>
    <col min="774" max="774" width="17.140625" style="34" customWidth="1"/>
    <col min="775" max="775" width="19.42578125" style="34" customWidth="1"/>
    <col min="776" max="776" width="20.140625" style="34" customWidth="1"/>
    <col min="777" max="777" width="12.140625" style="34" customWidth="1"/>
    <col min="778" max="779" width="12.7109375" style="34" customWidth="1"/>
    <col min="780" max="780" width="14.140625" style="34" customWidth="1"/>
    <col min="781" max="781" width="11.5703125" style="34" customWidth="1"/>
    <col min="782" max="1026" width="9.140625" style="34"/>
    <col min="1027" max="1027" width="8.5703125" style="34" customWidth="1"/>
    <col min="1028" max="1028" width="22.7109375" style="34" customWidth="1"/>
    <col min="1029" max="1029" width="19.28515625" style="34" customWidth="1"/>
    <col min="1030" max="1030" width="17.140625" style="34" customWidth="1"/>
    <col min="1031" max="1031" width="19.42578125" style="34" customWidth="1"/>
    <col min="1032" max="1032" width="20.140625" style="34" customWidth="1"/>
    <col min="1033" max="1033" width="12.140625" style="34" customWidth="1"/>
    <col min="1034" max="1035" width="12.7109375" style="34" customWidth="1"/>
    <col min="1036" max="1036" width="14.140625" style="34" customWidth="1"/>
    <col min="1037" max="1037" width="11.5703125" style="34" customWidth="1"/>
    <col min="1038" max="1282" width="9.140625" style="34"/>
    <col min="1283" max="1283" width="8.5703125" style="34" customWidth="1"/>
    <col min="1284" max="1284" width="22.7109375" style="34" customWidth="1"/>
    <col min="1285" max="1285" width="19.28515625" style="34" customWidth="1"/>
    <col min="1286" max="1286" width="17.140625" style="34" customWidth="1"/>
    <col min="1287" max="1287" width="19.42578125" style="34" customWidth="1"/>
    <col min="1288" max="1288" width="20.140625" style="34" customWidth="1"/>
    <col min="1289" max="1289" width="12.140625" style="34" customWidth="1"/>
    <col min="1290" max="1291" width="12.7109375" style="34" customWidth="1"/>
    <col min="1292" max="1292" width="14.140625" style="34" customWidth="1"/>
    <col min="1293" max="1293" width="11.5703125" style="34" customWidth="1"/>
    <col min="1294" max="1538" width="9.140625" style="34"/>
    <col min="1539" max="1539" width="8.5703125" style="34" customWidth="1"/>
    <col min="1540" max="1540" width="22.7109375" style="34" customWidth="1"/>
    <col min="1541" max="1541" width="19.28515625" style="34" customWidth="1"/>
    <col min="1542" max="1542" width="17.140625" style="34" customWidth="1"/>
    <col min="1543" max="1543" width="19.42578125" style="34" customWidth="1"/>
    <col min="1544" max="1544" width="20.140625" style="34" customWidth="1"/>
    <col min="1545" max="1545" width="12.140625" style="34" customWidth="1"/>
    <col min="1546" max="1547" width="12.7109375" style="34" customWidth="1"/>
    <col min="1548" max="1548" width="14.140625" style="34" customWidth="1"/>
    <col min="1549" max="1549" width="11.5703125" style="34" customWidth="1"/>
    <col min="1550" max="1794" width="9.140625" style="34"/>
    <col min="1795" max="1795" width="8.5703125" style="34" customWidth="1"/>
    <col min="1796" max="1796" width="22.7109375" style="34" customWidth="1"/>
    <col min="1797" max="1797" width="19.28515625" style="34" customWidth="1"/>
    <col min="1798" max="1798" width="17.140625" style="34" customWidth="1"/>
    <col min="1799" max="1799" width="19.42578125" style="34" customWidth="1"/>
    <col min="1800" max="1800" width="20.140625" style="34" customWidth="1"/>
    <col min="1801" max="1801" width="12.140625" style="34" customWidth="1"/>
    <col min="1802" max="1803" width="12.7109375" style="34" customWidth="1"/>
    <col min="1804" max="1804" width="14.140625" style="34" customWidth="1"/>
    <col min="1805" max="1805" width="11.5703125" style="34" customWidth="1"/>
    <col min="1806" max="2050" width="9.140625" style="34"/>
    <col min="2051" max="2051" width="8.5703125" style="34" customWidth="1"/>
    <col min="2052" max="2052" width="22.7109375" style="34" customWidth="1"/>
    <col min="2053" max="2053" width="19.28515625" style="34" customWidth="1"/>
    <col min="2054" max="2054" width="17.140625" style="34" customWidth="1"/>
    <col min="2055" max="2055" width="19.42578125" style="34" customWidth="1"/>
    <col min="2056" max="2056" width="20.140625" style="34" customWidth="1"/>
    <col min="2057" max="2057" width="12.140625" style="34" customWidth="1"/>
    <col min="2058" max="2059" width="12.7109375" style="34" customWidth="1"/>
    <col min="2060" max="2060" width="14.140625" style="34" customWidth="1"/>
    <col min="2061" max="2061" width="11.5703125" style="34" customWidth="1"/>
    <col min="2062" max="2306" width="9.140625" style="34"/>
    <col min="2307" max="2307" width="8.5703125" style="34" customWidth="1"/>
    <col min="2308" max="2308" width="22.7109375" style="34" customWidth="1"/>
    <col min="2309" max="2309" width="19.28515625" style="34" customWidth="1"/>
    <col min="2310" max="2310" width="17.140625" style="34" customWidth="1"/>
    <col min="2311" max="2311" width="19.42578125" style="34" customWidth="1"/>
    <col min="2312" max="2312" width="20.140625" style="34" customWidth="1"/>
    <col min="2313" max="2313" width="12.140625" style="34" customWidth="1"/>
    <col min="2314" max="2315" width="12.7109375" style="34" customWidth="1"/>
    <col min="2316" max="2316" width="14.140625" style="34" customWidth="1"/>
    <col min="2317" max="2317" width="11.5703125" style="34" customWidth="1"/>
    <col min="2318" max="2562" width="9.140625" style="34"/>
    <col min="2563" max="2563" width="8.5703125" style="34" customWidth="1"/>
    <col min="2564" max="2564" width="22.7109375" style="34" customWidth="1"/>
    <col min="2565" max="2565" width="19.28515625" style="34" customWidth="1"/>
    <col min="2566" max="2566" width="17.140625" style="34" customWidth="1"/>
    <col min="2567" max="2567" width="19.42578125" style="34" customWidth="1"/>
    <col min="2568" max="2568" width="20.140625" style="34" customWidth="1"/>
    <col min="2569" max="2569" width="12.140625" style="34" customWidth="1"/>
    <col min="2570" max="2571" width="12.7109375" style="34" customWidth="1"/>
    <col min="2572" max="2572" width="14.140625" style="34" customWidth="1"/>
    <col min="2573" max="2573" width="11.5703125" style="34" customWidth="1"/>
    <col min="2574" max="2818" width="9.140625" style="34"/>
    <col min="2819" max="2819" width="8.5703125" style="34" customWidth="1"/>
    <col min="2820" max="2820" width="22.7109375" style="34" customWidth="1"/>
    <col min="2821" max="2821" width="19.28515625" style="34" customWidth="1"/>
    <col min="2822" max="2822" width="17.140625" style="34" customWidth="1"/>
    <col min="2823" max="2823" width="19.42578125" style="34" customWidth="1"/>
    <col min="2824" max="2824" width="20.140625" style="34" customWidth="1"/>
    <col min="2825" max="2825" width="12.140625" style="34" customWidth="1"/>
    <col min="2826" max="2827" width="12.7109375" style="34" customWidth="1"/>
    <col min="2828" max="2828" width="14.140625" style="34" customWidth="1"/>
    <col min="2829" max="2829" width="11.5703125" style="34" customWidth="1"/>
    <col min="2830" max="3074" width="9.140625" style="34"/>
    <col min="3075" max="3075" width="8.5703125" style="34" customWidth="1"/>
    <col min="3076" max="3076" width="22.7109375" style="34" customWidth="1"/>
    <col min="3077" max="3077" width="19.28515625" style="34" customWidth="1"/>
    <col min="3078" max="3078" width="17.140625" style="34" customWidth="1"/>
    <col min="3079" max="3079" width="19.42578125" style="34" customWidth="1"/>
    <col min="3080" max="3080" width="20.140625" style="34" customWidth="1"/>
    <col min="3081" max="3081" width="12.140625" style="34" customWidth="1"/>
    <col min="3082" max="3083" width="12.7109375" style="34" customWidth="1"/>
    <col min="3084" max="3084" width="14.140625" style="34" customWidth="1"/>
    <col min="3085" max="3085" width="11.5703125" style="34" customWidth="1"/>
    <col min="3086" max="3330" width="9.140625" style="34"/>
    <col min="3331" max="3331" width="8.5703125" style="34" customWidth="1"/>
    <col min="3332" max="3332" width="22.7109375" style="34" customWidth="1"/>
    <col min="3333" max="3333" width="19.28515625" style="34" customWidth="1"/>
    <col min="3334" max="3334" width="17.140625" style="34" customWidth="1"/>
    <col min="3335" max="3335" width="19.42578125" style="34" customWidth="1"/>
    <col min="3336" max="3336" width="20.140625" style="34" customWidth="1"/>
    <col min="3337" max="3337" width="12.140625" style="34" customWidth="1"/>
    <col min="3338" max="3339" width="12.7109375" style="34" customWidth="1"/>
    <col min="3340" max="3340" width="14.140625" style="34" customWidth="1"/>
    <col min="3341" max="3341" width="11.5703125" style="34" customWidth="1"/>
    <col min="3342" max="3586" width="9.140625" style="34"/>
    <col min="3587" max="3587" width="8.5703125" style="34" customWidth="1"/>
    <col min="3588" max="3588" width="22.7109375" style="34" customWidth="1"/>
    <col min="3589" max="3589" width="19.28515625" style="34" customWidth="1"/>
    <col min="3590" max="3590" width="17.140625" style="34" customWidth="1"/>
    <col min="3591" max="3591" width="19.42578125" style="34" customWidth="1"/>
    <col min="3592" max="3592" width="20.140625" style="34" customWidth="1"/>
    <col min="3593" max="3593" width="12.140625" style="34" customWidth="1"/>
    <col min="3594" max="3595" width="12.7109375" style="34" customWidth="1"/>
    <col min="3596" max="3596" width="14.140625" style="34" customWidth="1"/>
    <col min="3597" max="3597" width="11.5703125" style="34" customWidth="1"/>
    <col min="3598" max="3842" width="9.140625" style="34"/>
    <col min="3843" max="3843" width="8.5703125" style="34" customWidth="1"/>
    <col min="3844" max="3844" width="22.7109375" style="34" customWidth="1"/>
    <col min="3845" max="3845" width="19.28515625" style="34" customWidth="1"/>
    <col min="3846" max="3846" width="17.140625" style="34" customWidth="1"/>
    <col min="3847" max="3847" width="19.42578125" style="34" customWidth="1"/>
    <col min="3848" max="3848" width="20.140625" style="34" customWidth="1"/>
    <col min="3849" max="3849" width="12.140625" style="34" customWidth="1"/>
    <col min="3850" max="3851" width="12.7109375" style="34" customWidth="1"/>
    <col min="3852" max="3852" width="14.140625" style="34" customWidth="1"/>
    <col min="3853" max="3853" width="11.5703125" style="34" customWidth="1"/>
    <col min="3854" max="4098" width="9.140625" style="34"/>
    <col min="4099" max="4099" width="8.5703125" style="34" customWidth="1"/>
    <col min="4100" max="4100" width="22.7109375" style="34" customWidth="1"/>
    <col min="4101" max="4101" width="19.28515625" style="34" customWidth="1"/>
    <col min="4102" max="4102" width="17.140625" style="34" customWidth="1"/>
    <col min="4103" max="4103" width="19.42578125" style="34" customWidth="1"/>
    <col min="4104" max="4104" width="20.140625" style="34" customWidth="1"/>
    <col min="4105" max="4105" width="12.140625" style="34" customWidth="1"/>
    <col min="4106" max="4107" width="12.7109375" style="34" customWidth="1"/>
    <col min="4108" max="4108" width="14.140625" style="34" customWidth="1"/>
    <col min="4109" max="4109" width="11.5703125" style="34" customWidth="1"/>
    <col min="4110" max="4354" width="9.140625" style="34"/>
    <col min="4355" max="4355" width="8.5703125" style="34" customWidth="1"/>
    <col min="4356" max="4356" width="22.7109375" style="34" customWidth="1"/>
    <col min="4357" max="4357" width="19.28515625" style="34" customWidth="1"/>
    <col min="4358" max="4358" width="17.140625" style="34" customWidth="1"/>
    <col min="4359" max="4359" width="19.42578125" style="34" customWidth="1"/>
    <col min="4360" max="4360" width="20.140625" style="34" customWidth="1"/>
    <col min="4361" max="4361" width="12.140625" style="34" customWidth="1"/>
    <col min="4362" max="4363" width="12.7109375" style="34" customWidth="1"/>
    <col min="4364" max="4364" width="14.140625" style="34" customWidth="1"/>
    <col min="4365" max="4365" width="11.5703125" style="34" customWidth="1"/>
    <col min="4366" max="4610" width="9.140625" style="34"/>
    <col min="4611" max="4611" width="8.5703125" style="34" customWidth="1"/>
    <col min="4612" max="4612" width="22.7109375" style="34" customWidth="1"/>
    <col min="4613" max="4613" width="19.28515625" style="34" customWidth="1"/>
    <col min="4614" max="4614" width="17.140625" style="34" customWidth="1"/>
    <col min="4615" max="4615" width="19.42578125" style="34" customWidth="1"/>
    <col min="4616" max="4616" width="20.140625" style="34" customWidth="1"/>
    <col min="4617" max="4617" width="12.140625" style="34" customWidth="1"/>
    <col min="4618" max="4619" width="12.7109375" style="34" customWidth="1"/>
    <col min="4620" max="4620" width="14.140625" style="34" customWidth="1"/>
    <col min="4621" max="4621" width="11.5703125" style="34" customWidth="1"/>
    <col min="4622" max="4866" width="9.140625" style="34"/>
    <col min="4867" max="4867" width="8.5703125" style="34" customWidth="1"/>
    <col min="4868" max="4868" width="22.7109375" style="34" customWidth="1"/>
    <col min="4869" max="4869" width="19.28515625" style="34" customWidth="1"/>
    <col min="4870" max="4870" width="17.140625" style="34" customWidth="1"/>
    <col min="4871" max="4871" width="19.42578125" style="34" customWidth="1"/>
    <col min="4872" max="4872" width="20.140625" style="34" customWidth="1"/>
    <col min="4873" max="4873" width="12.140625" style="34" customWidth="1"/>
    <col min="4874" max="4875" width="12.7109375" style="34" customWidth="1"/>
    <col min="4876" max="4876" width="14.140625" style="34" customWidth="1"/>
    <col min="4877" max="4877" width="11.5703125" style="34" customWidth="1"/>
    <col min="4878" max="5122" width="9.140625" style="34"/>
    <col min="5123" max="5123" width="8.5703125" style="34" customWidth="1"/>
    <col min="5124" max="5124" width="22.7109375" style="34" customWidth="1"/>
    <col min="5125" max="5125" width="19.28515625" style="34" customWidth="1"/>
    <col min="5126" max="5126" width="17.140625" style="34" customWidth="1"/>
    <col min="5127" max="5127" width="19.42578125" style="34" customWidth="1"/>
    <col min="5128" max="5128" width="20.140625" style="34" customWidth="1"/>
    <col min="5129" max="5129" width="12.140625" style="34" customWidth="1"/>
    <col min="5130" max="5131" width="12.7109375" style="34" customWidth="1"/>
    <col min="5132" max="5132" width="14.140625" style="34" customWidth="1"/>
    <col min="5133" max="5133" width="11.5703125" style="34" customWidth="1"/>
    <col min="5134" max="5378" width="9.140625" style="34"/>
    <col min="5379" max="5379" width="8.5703125" style="34" customWidth="1"/>
    <col min="5380" max="5380" width="22.7109375" style="34" customWidth="1"/>
    <col min="5381" max="5381" width="19.28515625" style="34" customWidth="1"/>
    <col min="5382" max="5382" width="17.140625" style="34" customWidth="1"/>
    <col min="5383" max="5383" width="19.42578125" style="34" customWidth="1"/>
    <col min="5384" max="5384" width="20.140625" style="34" customWidth="1"/>
    <col min="5385" max="5385" width="12.140625" style="34" customWidth="1"/>
    <col min="5386" max="5387" width="12.7109375" style="34" customWidth="1"/>
    <col min="5388" max="5388" width="14.140625" style="34" customWidth="1"/>
    <col min="5389" max="5389" width="11.5703125" style="34" customWidth="1"/>
    <col min="5390" max="5634" width="9.140625" style="34"/>
    <col min="5635" max="5635" width="8.5703125" style="34" customWidth="1"/>
    <col min="5636" max="5636" width="22.7109375" style="34" customWidth="1"/>
    <col min="5637" max="5637" width="19.28515625" style="34" customWidth="1"/>
    <col min="5638" max="5638" width="17.140625" style="34" customWidth="1"/>
    <col min="5639" max="5639" width="19.42578125" style="34" customWidth="1"/>
    <col min="5640" max="5640" width="20.140625" style="34" customWidth="1"/>
    <col min="5641" max="5641" width="12.140625" style="34" customWidth="1"/>
    <col min="5642" max="5643" width="12.7109375" style="34" customWidth="1"/>
    <col min="5644" max="5644" width="14.140625" style="34" customWidth="1"/>
    <col min="5645" max="5645" width="11.5703125" style="34" customWidth="1"/>
    <col min="5646" max="5890" width="9.140625" style="34"/>
    <col min="5891" max="5891" width="8.5703125" style="34" customWidth="1"/>
    <col min="5892" max="5892" width="22.7109375" style="34" customWidth="1"/>
    <col min="5893" max="5893" width="19.28515625" style="34" customWidth="1"/>
    <col min="5894" max="5894" width="17.140625" style="34" customWidth="1"/>
    <col min="5895" max="5895" width="19.42578125" style="34" customWidth="1"/>
    <col min="5896" max="5896" width="20.140625" style="34" customWidth="1"/>
    <col min="5897" max="5897" width="12.140625" style="34" customWidth="1"/>
    <col min="5898" max="5899" width="12.7109375" style="34" customWidth="1"/>
    <col min="5900" max="5900" width="14.140625" style="34" customWidth="1"/>
    <col min="5901" max="5901" width="11.5703125" style="34" customWidth="1"/>
    <col min="5902" max="6146" width="9.140625" style="34"/>
    <col min="6147" max="6147" width="8.5703125" style="34" customWidth="1"/>
    <col min="6148" max="6148" width="22.7109375" style="34" customWidth="1"/>
    <col min="6149" max="6149" width="19.28515625" style="34" customWidth="1"/>
    <col min="6150" max="6150" width="17.140625" style="34" customWidth="1"/>
    <col min="6151" max="6151" width="19.42578125" style="34" customWidth="1"/>
    <col min="6152" max="6152" width="20.140625" style="34" customWidth="1"/>
    <col min="6153" max="6153" width="12.140625" style="34" customWidth="1"/>
    <col min="6154" max="6155" width="12.7109375" style="34" customWidth="1"/>
    <col min="6156" max="6156" width="14.140625" style="34" customWidth="1"/>
    <col min="6157" max="6157" width="11.5703125" style="34" customWidth="1"/>
    <col min="6158" max="6402" width="9.140625" style="34"/>
    <col min="6403" max="6403" width="8.5703125" style="34" customWidth="1"/>
    <col min="6404" max="6404" width="22.7109375" style="34" customWidth="1"/>
    <col min="6405" max="6405" width="19.28515625" style="34" customWidth="1"/>
    <col min="6406" max="6406" width="17.140625" style="34" customWidth="1"/>
    <col min="6407" max="6407" width="19.42578125" style="34" customWidth="1"/>
    <col min="6408" max="6408" width="20.140625" style="34" customWidth="1"/>
    <col min="6409" max="6409" width="12.140625" style="34" customWidth="1"/>
    <col min="6410" max="6411" width="12.7109375" style="34" customWidth="1"/>
    <col min="6412" max="6412" width="14.140625" style="34" customWidth="1"/>
    <col min="6413" max="6413" width="11.5703125" style="34" customWidth="1"/>
    <col min="6414" max="6658" width="9.140625" style="34"/>
    <col min="6659" max="6659" width="8.5703125" style="34" customWidth="1"/>
    <col min="6660" max="6660" width="22.7109375" style="34" customWidth="1"/>
    <col min="6661" max="6661" width="19.28515625" style="34" customWidth="1"/>
    <col min="6662" max="6662" width="17.140625" style="34" customWidth="1"/>
    <col min="6663" max="6663" width="19.42578125" style="34" customWidth="1"/>
    <col min="6664" max="6664" width="20.140625" style="34" customWidth="1"/>
    <col min="6665" max="6665" width="12.140625" style="34" customWidth="1"/>
    <col min="6666" max="6667" width="12.7109375" style="34" customWidth="1"/>
    <col min="6668" max="6668" width="14.140625" style="34" customWidth="1"/>
    <col min="6669" max="6669" width="11.5703125" style="34" customWidth="1"/>
    <col min="6670" max="6914" width="9.140625" style="34"/>
    <col min="6915" max="6915" width="8.5703125" style="34" customWidth="1"/>
    <col min="6916" max="6916" width="22.7109375" style="34" customWidth="1"/>
    <col min="6917" max="6917" width="19.28515625" style="34" customWidth="1"/>
    <col min="6918" max="6918" width="17.140625" style="34" customWidth="1"/>
    <col min="6919" max="6919" width="19.42578125" style="34" customWidth="1"/>
    <col min="6920" max="6920" width="20.140625" style="34" customWidth="1"/>
    <col min="6921" max="6921" width="12.140625" style="34" customWidth="1"/>
    <col min="6922" max="6923" width="12.7109375" style="34" customWidth="1"/>
    <col min="6924" max="6924" width="14.140625" style="34" customWidth="1"/>
    <col min="6925" max="6925" width="11.5703125" style="34" customWidth="1"/>
    <col min="6926" max="7170" width="9.140625" style="34"/>
    <col min="7171" max="7171" width="8.5703125" style="34" customWidth="1"/>
    <col min="7172" max="7172" width="22.7109375" style="34" customWidth="1"/>
    <col min="7173" max="7173" width="19.28515625" style="34" customWidth="1"/>
    <col min="7174" max="7174" width="17.140625" style="34" customWidth="1"/>
    <col min="7175" max="7175" width="19.42578125" style="34" customWidth="1"/>
    <col min="7176" max="7176" width="20.140625" style="34" customWidth="1"/>
    <col min="7177" max="7177" width="12.140625" style="34" customWidth="1"/>
    <col min="7178" max="7179" width="12.7109375" style="34" customWidth="1"/>
    <col min="7180" max="7180" width="14.140625" style="34" customWidth="1"/>
    <col min="7181" max="7181" width="11.5703125" style="34" customWidth="1"/>
    <col min="7182" max="7426" width="9.140625" style="34"/>
    <col min="7427" max="7427" width="8.5703125" style="34" customWidth="1"/>
    <col min="7428" max="7428" width="22.7109375" style="34" customWidth="1"/>
    <col min="7429" max="7429" width="19.28515625" style="34" customWidth="1"/>
    <col min="7430" max="7430" width="17.140625" style="34" customWidth="1"/>
    <col min="7431" max="7431" width="19.42578125" style="34" customWidth="1"/>
    <col min="7432" max="7432" width="20.140625" style="34" customWidth="1"/>
    <col min="7433" max="7433" width="12.140625" style="34" customWidth="1"/>
    <col min="7434" max="7435" width="12.7109375" style="34" customWidth="1"/>
    <col min="7436" max="7436" width="14.140625" style="34" customWidth="1"/>
    <col min="7437" max="7437" width="11.5703125" style="34" customWidth="1"/>
    <col min="7438" max="7682" width="9.140625" style="34"/>
    <col min="7683" max="7683" width="8.5703125" style="34" customWidth="1"/>
    <col min="7684" max="7684" width="22.7109375" style="34" customWidth="1"/>
    <col min="7685" max="7685" width="19.28515625" style="34" customWidth="1"/>
    <col min="7686" max="7686" width="17.140625" style="34" customWidth="1"/>
    <col min="7687" max="7687" width="19.42578125" style="34" customWidth="1"/>
    <col min="7688" max="7688" width="20.140625" style="34" customWidth="1"/>
    <col min="7689" max="7689" width="12.140625" style="34" customWidth="1"/>
    <col min="7690" max="7691" width="12.7109375" style="34" customWidth="1"/>
    <col min="7692" max="7692" width="14.140625" style="34" customWidth="1"/>
    <col min="7693" max="7693" width="11.5703125" style="34" customWidth="1"/>
    <col min="7694" max="7938" width="9.140625" style="34"/>
    <col min="7939" max="7939" width="8.5703125" style="34" customWidth="1"/>
    <col min="7940" max="7940" width="22.7109375" style="34" customWidth="1"/>
    <col min="7941" max="7941" width="19.28515625" style="34" customWidth="1"/>
    <col min="7942" max="7942" width="17.140625" style="34" customWidth="1"/>
    <col min="7943" max="7943" width="19.42578125" style="34" customWidth="1"/>
    <col min="7944" max="7944" width="20.140625" style="34" customWidth="1"/>
    <col min="7945" max="7945" width="12.140625" style="34" customWidth="1"/>
    <col min="7946" max="7947" width="12.7109375" style="34" customWidth="1"/>
    <col min="7948" max="7948" width="14.140625" style="34" customWidth="1"/>
    <col min="7949" max="7949" width="11.5703125" style="34" customWidth="1"/>
    <col min="7950" max="8194" width="9.140625" style="34"/>
    <col min="8195" max="8195" width="8.5703125" style="34" customWidth="1"/>
    <col min="8196" max="8196" width="22.7109375" style="34" customWidth="1"/>
    <col min="8197" max="8197" width="19.28515625" style="34" customWidth="1"/>
    <col min="8198" max="8198" width="17.140625" style="34" customWidth="1"/>
    <col min="8199" max="8199" width="19.42578125" style="34" customWidth="1"/>
    <col min="8200" max="8200" width="20.140625" style="34" customWidth="1"/>
    <col min="8201" max="8201" width="12.140625" style="34" customWidth="1"/>
    <col min="8202" max="8203" width="12.7109375" style="34" customWidth="1"/>
    <col min="8204" max="8204" width="14.140625" style="34" customWidth="1"/>
    <col min="8205" max="8205" width="11.5703125" style="34" customWidth="1"/>
    <col min="8206" max="8450" width="9.140625" style="34"/>
    <col min="8451" max="8451" width="8.5703125" style="34" customWidth="1"/>
    <col min="8452" max="8452" width="22.7109375" style="34" customWidth="1"/>
    <col min="8453" max="8453" width="19.28515625" style="34" customWidth="1"/>
    <col min="8454" max="8454" width="17.140625" style="34" customWidth="1"/>
    <col min="8455" max="8455" width="19.42578125" style="34" customWidth="1"/>
    <col min="8456" max="8456" width="20.140625" style="34" customWidth="1"/>
    <col min="8457" max="8457" width="12.140625" style="34" customWidth="1"/>
    <col min="8458" max="8459" width="12.7109375" style="34" customWidth="1"/>
    <col min="8460" max="8460" width="14.140625" style="34" customWidth="1"/>
    <col min="8461" max="8461" width="11.5703125" style="34" customWidth="1"/>
    <col min="8462" max="8706" width="9.140625" style="34"/>
    <col min="8707" max="8707" width="8.5703125" style="34" customWidth="1"/>
    <col min="8708" max="8708" width="22.7109375" style="34" customWidth="1"/>
    <col min="8709" max="8709" width="19.28515625" style="34" customWidth="1"/>
    <col min="8710" max="8710" width="17.140625" style="34" customWidth="1"/>
    <col min="8711" max="8711" width="19.42578125" style="34" customWidth="1"/>
    <col min="8712" max="8712" width="20.140625" style="34" customWidth="1"/>
    <col min="8713" max="8713" width="12.140625" style="34" customWidth="1"/>
    <col min="8714" max="8715" width="12.7109375" style="34" customWidth="1"/>
    <col min="8716" max="8716" width="14.140625" style="34" customWidth="1"/>
    <col min="8717" max="8717" width="11.5703125" style="34" customWidth="1"/>
    <col min="8718" max="8962" width="9.140625" style="34"/>
    <col min="8963" max="8963" width="8.5703125" style="34" customWidth="1"/>
    <col min="8964" max="8964" width="22.7109375" style="34" customWidth="1"/>
    <col min="8965" max="8965" width="19.28515625" style="34" customWidth="1"/>
    <col min="8966" max="8966" width="17.140625" style="34" customWidth="1"/>
    <col min="8967" max="8967" width="19.42578125" style="34" customWidth="1"/>
    <col min="8968" max="8968" width="20.140625" style="34" customWidth="1"/>
    <col min="8969" max="8969" width="12.140625" style="34" customWidth="1"/>
    <col min="8970" max="8971" width="12.7109375" style="34" customWidth="1"/>
    <col min="8972" max="8972" width="14.140625" style="34" customWidth="1"/>
    <col min="8973" max="8973" width="11.5703125" style="34" customWidth="1"/>
    <col min="8974" max="9218" width="9.140625" style="34"/>
    <col min="9219" max="9219" width="8.5703125" style="34" customWidth="1"/>
    <col min="9220" max="9220" width="22.7109375" style="34" customWidth="1"/>
    <col min="9221" max="9221" width="19.28515625" style="34" customWidth="1"/>
    <col min="9222" max="9222" width="17.140625" style="34" customWidth="1"/>
    <col min="9223" max="9223" width="19.42578125" style="34" customWidth="1"/>
    <col min="9224" max="9224" width="20.140625" style="34" customWidth="1"/>
    <col min="9225" max="9225" width="12.140625" style="34" customWidth="1"/>
    <col min="9226" max="9227" width="12.7109375" style="34" customWidth="1"/>
    <col min="9228" max="9228" width="14.140625" style="34" customWidth="1"/>
    <col min="9229" max="9229" width="11.5703125" style="34" customWidth="1"/>
    <col min="9230" max="9474" width="9.140625" style="34"/>
    <col min="9475" max="9475" width="8.5703125" style="34" customWidth="1"/>
    <col min="9476" max="9476" width="22.7109375" style="34" customWidth="1"/>
    <col min="9477" max="9477" width="19.28515625" style="34" customWidth="1"/>
    <col min="9478" max="9478" width="17.140625" style="34" customWidth="1"/>
    <col min="9479" max="9479" width="19.42578125" style="34" customWidth="1"/>
    <col min="9480" max="9480" width="20.140625" style="34" customWidth="1"/>
    <col min="9481" max="9481" width="12.140625" style="34" customWidth="1"/>
    <col min="9482" max="9483" width="12.7109375" style="34" customWidth="1"/>
    <col min="9484" max="9484" width="14.140625" style="34" customWidth="1"/>
    <col min="9485" max="9485" width="11.5703125" style="34" customWidth="1"/>
    <col min="9486" max="9730" width="9.140625" style="34"/>
    <col min="9731" max="9731" width="8.5703125" style="34" customWidth="1"/>
    <col min="9732" max="9732" width="22.7109375" style="34" customWidth="1"/>
    <col min="9733" max="9733" width="19.28515625" style="34" customWidth="1"/>
    <col min="9734" max="9734" width="17.140625" style="34" customWidth="1"/>
    <col min="9735" max="9735" width="19.42578125" style="34" customWidth="1"/>
    <col min="9736" max="9736" width="20.140625" style="34" customWidth="1"/>
    <col min="9737" max="9737" width="12.140625" style="34" customWidth="1"/>
    <col min="9738" max="9739" width="12.7109375" style="34" customWidth="1"/>
    <col min="9740" max="9740" width="14.140625" style="34" customWidth="1"/>
    <col min="9741" max="9741" width="11.5703125" style="34" customWidth="1"/>
    <col min="9742" max="9986" width="9.140625" style="34"/>
    <col min="9987" max="9987" width="8.5703125" style="34" customWidth="1"/>
    <col min="9988" max="9988" width="22.7109375" style="34" customWidth="1"/>
    <col min="9989" max="9989" width="19.28515625" style="34" customWidth="1"/>
    <col min="9990" max="9990" width="17.140625" style="34" customWidth="1"/>
    <col min="9991" max="9991" width="19.42578125" style="34" customWidth="1"/>
    <col min="9992" max="9992" width="20.140625" style="34" customWidth="1"/>
    <col min="9993" max="9993" width="12.140625" style="34" customWidth="1"/>
    <col min="9994" max="9995" width="12.7109375" style="34" customWidth="1"/>
    <col min="9996" max="9996" width="14.140625" style="34" customWidth="1"/>
    <col min="9997" max="9997" width="11.5703125" style="34" customWidth="1"/>
    <col min="9998" max="10242" width="9.140625" style="34"/>
    <col min="10243" max="10243" width="8.5703125" style="34" customWidth="1"/>
    <col min="10244" max="10244" width="22.7109375" style="34" customWidth="1"/>
    <col min="10245" max="10245" width="19.28515625" style="34" customWidth="1"/>
    <col min="10246" max="10246" width="17.140625" style="34" customWidth="1"/>
    <col min="10247" max="10247" width="19.42578125" style="34" customWidth="1"/>
    <col min="10248" max="10248" width="20.140625" style="34" customWidth="1"/>
    <col min="10249" max="10249" width="12.140625" style="34" customWidth="1"/>
    <col min="10250" max="10251" width="12.7109375" style="34" customWidth="1"/>
    <col min="10252" max="10252" width="14.140625" style="34" customWidth="1"/>
    <col min="10253" max="10253" width="11.5703125" style="34" customWidth="1"/>
    <col min="10254" max="10498" width="9.140625" style="34"/>
    <col min="10499" max="10499" width="8.5703125" style="34" customWidth="1"/>
    <col min="10500" max="10500" width="22.7109375" style="34" customWidth="1"/>
    <col min="10501" max="10501" width="19.28515625" style="34" customWidth="1"/>
    <col min="10502" max="10502" width="17.140625" style="34" customWidth="1"/>
    <col min="10503" max="10503" width="19.42578125" style="34" customWidth="1"/>
    <col min="10504" max="10504" width="20.140625" style="34" customWidth="1"/>
    <col min="10505" max="10505" width="12.140625" style="34" customWidth="1"/>
    <col min="10506" max="10507" width="12.7109375" style="34" customWidth="1"/>
    <col min="10508" max="10508" width="14.140625" style="34" customWidth="1"/>
    <col min="10509" max="10509" width="11.5703125" style="34" customWidth="1"/>
    <col min="10510" max="10754" width="9.140625" style="34"/>
    <col min="10755" max="10755" width="8.5703125" style="34" customWidth="1"/>
    <col min="10756" max="10756" width="22.7109375" style="34" customWidth="1"/>
    <col min="10757" max="10757" width="19.28515625" style="34" customWidth="1"/>
    <col min="10758" max="10758" width="17.140625" style="34" customWidth="1"/>
    <col min="10759" max="10759" width="19.42578125" style="34" customWidth="1"/>
    <col min="10760" max="10760" width="20.140625" style="34" customWidth="1"/>
    <col min="10761" max="10761" width="12.140625" style="34" customWidth="1"/>
    <col min="10762" max="10763" width="12.7109375" style="34" customWidth="1"/>
    <col min="10764" max="10764" width="14.140625" style="34" customWidth="1"/>
    <col min="10765" max="10765" width="11.5703125" style="34" customWidth="1"/>
    <col min="10766" max="11010" width="9.140625" style="34"/>
    <col min="11011" max="11011" width="8.5703125" style="34" customWidth="1"/>
    <col min="11012" max="11012" width="22.7109375" style="34" customWidth="1"/>
    <col min="11013" max="11013" width="19.28515625" style="34" customWidth="1"/>
    <col min="11014" max="11014" width="17.140625" style="34" customWidth="1"/>
    <col min="11015" max="11015" width="19.42578125" style="34" customWidth="1"/>
    <col min="11016" max="11016" width="20.140625" style="34" customWidth="1"/>
    <col min="11017" max="11017" width="12.140625" style="34" customWidth="1"/>
    <col min="11018" max="11019" width="12.7109375" style="34" customWidth="1"/>
    <col min="11020" max="11020" width="14.140625" style="34" customWidth="1"/>
    <col min="11021" max="11021" width="11.5703125" style="34" customWidth="1"/>
    <col min="11022" max="11266" width="9.140625" style="34"/>
    <col min="11267" max="11267" width="8.5703125" style="34" customWidth="1"/>
    <col min="11268" max="11268" width="22.7109375" style="34" customWidth="1"/>
    <col min="11269" max="11269" width="19.28515625" style="34" customWidth="1"/>
    <col min="11270" max="11270" width="17.140625" style="34" customWidth="1"/>
    <col min="11271" max="11271" width="19.42578125" style="34" customWidth="1"/>
    <col min="11272" max="11272" width="20.140625" style="34" customWidth="1"/>
    <col min="11273" max="11273" width="12.140625" style="34" customWidth="1"/>
    <col min="11274" max="11275" width="12.7109375" style="34" customWidth="1"/>
    <col min="11276" max="11276" width="14.140625" style="34" customWidth="1"/>
    <col min="11277" max="11277" width="11.5703125" style="34" customWidth="1"/>
    <col min="11278" max="11522" width="9.140625" style="34"/>
    <col min="11523" max="11523" width="8.5703125" style="34" customWidth="1"/>
    <col min="11524" max="11524" width="22.7109375" style="34" customWidth="1"/>
    <col min="11525" max="11525" width="19.28515625" style="34" customWidth="1"/>
    <col min="11526" max="11526" width="17.140625" style="34" customWidth="1"/>
    <col min="11527" max="11527" width="19.42578125" style="34" customWidth="1"/>
    <col min="11528" max="11528" width="20.140625" style="34" customWidth="1"/>
    <col min="11529" max="11529" width="12.140625" style="34" customWidth="1"/>
    <col min="11530" max="11531" width="12.7109375" style="34" customWidth="1"/>
    <col min="11532" max="11532" width="14.140625" style="34" customWidth="1"/>
    <col min="11533" max="11533" width="11.5703125" style="34" customWidth="1"/>
    <col min="11534" max="11778" width="9.140625" style="34"/>
    <col min="11779" max="11779" width="8.5703125" style="34" customWidth="1"/>
    <col min="11780" max="11780" width="22.7109375" style="34" customWidth="1"/>
    <col min="11781" max="11781" width="19.28515625" style="34" customWidth="1"/>
    <col min="11782" max="11782" width="17.140625" style="34" customWidth="1"/>
    <col min="11783" max="11783" width="19.42578125" style="34" customWidth="1"/>
    <col min="11784" max="11784" width="20.140625" style="34" customWidth="1"/>
    <col min="11785" max="11785" width="12.140625" style="34" customWidth="1"/>
    <col min="11786" max="11787" width="12.7109375" style="34" customWidth="1"/>
    <col min="11788" max="11788" width="14.140625" style="34" customWidth="1"/>
    <col min="11789" max="11789" width="11.5703125" style="34" customWidth="1"/>
    <col min="11790" max="12034" width="9.140625" style="34"/>
    <col min="12035" max="12035" width="8.5703125" style="34" customWidth="1"/>
    <col min="12036" max="12036" width="22.7109375" style="34" customWidth="1"/>
    <col min="12037" max="12037" width="19.28515625" style="34" customWidth="1"/>
    <col min="12038" max="12038" width="17.140625" style="34" customWidth="1"/>
    <col min="12039" max="12039" width="19.42578125" style="34" customWidth="1"/>
    <col min="12040" max="12040" width="20.140625" style="34" customWidth="1"/>
    <col min="12041" max="12041" width="12.140625" style="34" customWidth="1"/>
    <col min="12042" max="12043" width="12.7109375" style="34" customWidth="1"/>
    <col min="12044" max="12044" width="14.140625" style="34" customWidth="1"/>
    <col min="12045" max="12045" width="11.5703125" style="34" customWidth="1"/>
    <col min="12046" max="12290" width="9.140625" style="34"/>
    <col min="12291" max="12291" width="8.5703125" style="34" customWidth="1"/>
    <col min="12292" max="12292" width="22.7109375" style="34" customWidth="1"/>
    <col min="12293" max="12293" width="19.28515625" style="34" customWidth="1"/>
    <col min="12294" max="12294" width="17.140625" style="34" customWidth="1"/>
    <col min="12295" max="12295" width="19.42578125" style="34" customWidth="1"/>
    <col min="12296" max="12296" width="20.140625" style="34" customWidth="1"/>
    <col min="12297" max="12297" width="12.140625" style="34" customWidth="1"/>
    <col min="12298" max="12299" width="12.7109375" style="34" customWidth="1"/>
    <col min="12300" max="12300" width="14.140625" style="34" customWidth="1"/>
    <col min="12301" max="12301" width="11.5703125" style="34" customWidth="1"/>
    <col min="12302" max="12546" width="9.140625" style="34"/>
    <col min="12547" max="12547" width="8.5703125" style="34" customWidth="1"/>
    <col min="12548" max="12548" width="22.7109375" style="34" customWidth="1"/>
    <col min="12549" max="12549" width="19.28515625" style="34" customWidth="1"/>
    <col min="12550" max="12550" width="17.140625" style="34" customWidth="1"/>
    <col min="12551" max="12551" width="19.42578125" style="34" customWidth="1"/>
    <col min="12552" max="12552" width="20.140625" style="34" customWidth="1"/>
    <col min="12553" max="12553" width="12.140625" style="34" customWidth="1"/>
    <col min="12554" max="12555" width="12.7109375" style="34" customWidth="1"/>
    <col min="12556" max="12556" width="14.140625" style="34" customWidth="1"/>
    <col min="12557" max="12557" width="11.5703125" style="34" customWidth="1"/>
    <col min="12558" max="12802" width="9.140625" style="34"/>
    <col min="12803" max="12803" width="8.5703125" style="34" customWidth="1"/>
    <col min="12804" max="12804" width="22.7109375" style="34" customWidth="1"/>
    <col min="12805" max="12805" width="19.28515625" style="34" customWidth="1"/>
    <col min="12806" max="12806" width="17.140625" style="34" customWidth="1"/>
    <col min="12807" max="12807" width="19.42578125" style="34" customWidth="1"/>
    <col min="12808" max="12808" width="20.140625" style="34" customWidth="1"/>
    <col min="12809" max="12809" width="12.140625" style="34" customWidth="1"/>
    <col min="12810" max="12811" width="12.7109375" style="34" customWidth="1"/>
    <col min="12812" max="12812" width="14.140625" style="34" customWidth="1"/>
    <col min="12813" max="12813" width="11.5703125" style="34" customWidth="1"/>
    <col min="12814" max="13058" width="9.140625" style="34"/>
    <col min="13059" max="13059" width="8.5703125" style="34" customWidth="1"/>
    <col min="13060" max="13060" width="22.7109375" style="34" customWidth="1"/>
    <col min="13061" max="13061" width="19.28515625" style="34" customWidth="1"/>
    <col min="13062" max="13062" width="17.140625" style="34" customWidth="1"/>
    <col min="13063" max="13063" width="19.42578125" style="34" customWidth="1"/>
    <col min="13064" max="13064" width="20.140625" style="34" customWidth="1"/>
    <col min="13065" max="13065" width="12.140625" style="34" customWidth="1"/>
    <col min="13066" max="13067" width="12.7109375" style="34" customWidth="1"/>
    <col min="13068" max="13068" width="14.140625" style="34" customWidth="1"/>
    <col min="13069" max="13069" width="11.5703125" style="34" customWidth="1"/>
    <col min="13070" max="13314" width="9.140625" style="34"/>
    <col min="13315" max="13315" width="8.5703125" style="34" customWidth="1"/>
    <col min="13316" max="13316" width="22.7109375" style="34" customWidth="1"/>
    <col min="13317" max="13317" width="19.28515625" style="34" customWidth="1"/>
    <col min="13318" max="13318" width="17.140625" style="34" customWidth="1"/>
    <col min="13319" max="13319" width="19.42578125" style="34" customWidth="1"/>
    <col min="13320" max="13320" width="20.140625" style="34" customWidth="1"/>
    <col min="13321" max="13321" width="12.140625" style="34" customWidth="1"/>
    <col min="13322" max="13323" width="12.7109375" style="34" customWidth="1"/>
    <col min="13324" max="13324" width="14.140625" style="34" customWidth="1"/>
    <col min="13325" max="13325" width="11.5703125" style="34" customWidth="1"/>
    <col min="13326" max="13570" width="9.140625" style="34"/>
    <col min="13571" max="13571" width="8.5703125" style="34" customWidth="1"/>
    <col min="13572" max="13572" width="22.7109375" style="34" customWidth="1"/>
    <col min="13573" max="13573" width="19.28515625" style="34" customWidth="1"/>
    <col min="13574" max="13574" width="17.140625" style="34" customWidth="1"/>
    <col min="13575" max="13575" width="19.42578125" style="34" customWidth="1"/>
    <col min="13576" max="13576" width="20.140625" style="34" customWidth="1"/>
    <col min="13577" max="13577" width="12.140625" style="34" customWidth="1"/>
    <col min="13578" max="13579" width="12.7109375" style="34" customWidth="1"/>
    <col min="13580" max="13580" width="14.140625" style="34" customWidth="1"/>
    <col min="13581" max="13581" width="11.5703125" style="34" customWidth="1"/>
    <col min="13582" max="13826" width="9.140625" style="34"/>
    <col min="13827" max="13827" width="8.5703125" style="34" customWidth="1"/>
    <col min="13828" max="13828" width="22.7109375" style="34" customWidth="1"/>
    <col min="13829" max="13829" width="19.28515625" style="34" customWidth="1"/>
    <col min="13830" max="13830" width="17.140625" style="34" customWidth="1"/>
    <col min="13831" max="13831" width="19.42578125" style="34" customWidth="1"/>
    <col min="13832" max="13832" width="20.140625" style="34" customWidth="1"/>
    <col min="13833" max="13833" width="12.140625" style="34" customWidth="1"/>
    <col min="13834" max="13835" width="12.7109375" style="34" customWidth="1"/>
    <col min="13836" max="13836" width="14.140625" style="34" customWidth="1"/>
    <col min="13837" max="13837" width="11.5703125" style="34" customWidth="1"/>
    <col min="13838" max="14082" width="9.140625" style="34"/>
    <col min="14083" max="14083" width="8.5703125" style="34" customWidth="1"/>
    <col min="14084" max="14084" width="22.7109375" style="34" customWidth="1"/>
    <col min="14085" max="14085" width="19.28515625" style="34" customWidth="1"/>
    <col min="14086" max="14086" width="17.140625" style="34" customWidth="1"/>
    <col min="14087" max="14087" width="19.42578125" style="34" customWidth="1"/>
    <col min="14088" max="14088" width="20.140625" style="34" customWidth="1"/>
    <col min="14089" max="14089" width="12.140625" style="34" customWidth="1"/>
    <col min="14090" max="14091" width="12.7109375" style="34" customWidth="1"/>
    <col min="14092" max="14092" width="14.140625" style="34" customWidth="1"/>
    <col min="14093" max="14093" width="11.5703125" style="34" customWidth="1"/>
    <col min="14094" max="14338" width="9.140625" style="34"/>
    <col min="14339" max="14339" width="8.5703125" style="34" customWidth="1"/>
    <col min="14340" max="14340" width="22.7109375" style="34" customWidth="1"/>
    <col min="14341" max="14341" width="19.28515625" style="34" customWidth="1"/>
    <col min="14342" max="14342" width="17.140625" style="34" customWidth="1"/>
    <col min="14343" max="14343" width="19.42578125" style="34" customWidth="1"/>
    <col min="14344" max="14344" width="20.140625" style="34" customWidth="1"/>
    <col min="14345" max="14345" width="12.140625" style="34" customWidth="1"/>
    <col min="14346" max="14347" width="12.7109375" style="34" customWidth="1"/>
    <col min="14348" max="14348" width="14.140625" style="34" customWidth="1"/>
    <col min="14349" max="14349" width="11.5703125" style="34" customWidth="1"/>
    <col min="14350" max="14594" width="9.140625" style="34"/>
    <col min="14595" max="14595" width="8.5703125" style="34" customWidth="1"/>
    <col min="14596" max="14596" width="22.7109375" style="34" customWidth="1"/>
    <col min="14597" max="14597" width="19.28515625" style="34" customWidth="1"/>
    <col min="14598" max="14598" width="17.140625" style="34" customWidth="1"/>
    <col min="14599" max="14599" width="19.42578125" style="34" customWidth="1"/>
    <col min="14600" max="14600" width="20.140625" style="34" customWidth="1"/>
    <col min="14601" max="14601" width="12.140625" style="34" customWidth="1"/>
    <col min="14602" max="14603" width="12.7109375" style="34" customWidth="1"/>
    <col min="14604" max="14604" width="14.140625" style="34" customWidth="1"/>
    <col min="14605" max="14605" width="11.5703125" style="34" customWidth="1"/>
    <col min="14606" max="14850" width="9.140625" style="34"/>
    <col min="14851" max="14851" width="8.5703125" style="34" customWidth="1"/>
    <col min="14852" max="14852" width="22.7109375" style="34" customWidth="1"/>
    <col min="14853" max="14853" width="19.28515625" style="34" customWidth="1"/>
    <col min="14854" max="14854" width="17.140625" style="34" customWidth="1"/>
    <col min="14855" max="14855" width="19.42578125" style="34" customWidth="1"/>
    <col min="14856" max="14856" width="20.140625" style="34" customWidth="1"/>
    <col min="14857" max="14857" width="12.140625" style="34" customWidth="1"/>
    <col min="14858" max="14859" width="12.7109375" style="34" customWidth="1"/>
    <col min="14860" max="14860" width="14.140625" style="34" customWidth="1"/>
    <col min="14861" max="14861" width="11.5703125" style="34" customWidth="1"/>
    <col min="14862" max="15106" width="9.140625" style="34"/>
    <col min="15107" max="15107" width="8.5703125" style="34" customWidth="1"/>
    <col min="15108" max="15108" width="22.7109375" style="34" customWidth="1"/>
    <col min="15109" max="15109" width="19.28515625" style="34" customWidth="1"/>
    <col min="15110" max="15110" width="17.140625" style="34" customWidth="1"/>
    <col min="15111" max="15111" width="19.42578125" style="34" customWidth="1"/>
    <col min="15112" max="15112" width="20.140625" style="34" customWidth="1"/>
    <col min="15113" max="15113" width="12.140625" style="34" customWidth="1"/>
    <col min="15114" max="15115" width="12.7109375" style="34" customWidth="1"/>
    <col min="15116" max="15116" width="14.140625" style="34" customWidth="1"/>
    <col min="15117" max="15117" width="11.5703125" style="34" customWidth="1"/>
    <col min="15118" max="15362" width="9.140625" style="34"/>
    <col min="15363" max="15363" width="8.5703125" style="34" customWidth="1"/>
    <col min="15364" max="15364" width="22.7109375" style="34" customWidth="1"/>
    <col min="15365" max="15365" width="19.28515625" style="34" customWidth="1"/>
    <col min="15366" max="15366" width="17.140625" style="34" customWidth="1"/>
    <col min="15367" max="15367" width="19.42578125" style="34" customWidth="1"/>
    <col min="15368" max="15368" width="20.140625" style="34" customWidth="1"/>
    <col min="15369" max="15369" width="12.140625" style="34" customWidth="1"/>
    <col min="15370" max="15371" width="12.7109375" style="34" customWidth="1"/>
    <col min="15372" max="15372" width="14.140625" style="34" customWidth="1"/>
    <col min="15373" max="15373" width="11.5703125" style="34" customWidth="1"/>
    <col min="15374" max="15618" width="9.140625" style="34"/>
    <col min="15619" max="15619" width="8.5703125" style="34" customWidth="1"/>
    <col min="15620" max="15620" width="22.7109375" style="34" customWidth="1"/>
    <col min="15621" max="15621" width="19.28515625" style="34" customWidth="1"/>
    <col min="15622" max="15622" width="17.140625" style="34" customWidth="1"/>
    <col min="15623" max="15623" width="19.42578125" style="34" customWidth="1"/>
    <col min="15624" max="15624" width="20.140625" style="34" customWidth="1"/>
    <col min="15625" max="15625" width="12.140625" style="34" customWidth="1"/>
    <col min="15626" max="15627" width="12.7109375" style="34" customWidth="1"/>
    <col min="15628" max="15628" width="14.140625" style="34" customWidth="1"/>
    <col min="15629" max="15629" width="11.5703125" style="34" customWidth="1"/>
    <col min="15630" max="15874" width="9.140625" style="34"/>
    <col min="15875" max="15875" width="8.5703125" style="34" customWidth="1"/>
    <col min="15876" max="15876" width="22.7109375" style="34" customWidth="1"/>
    <col min="15877" max="15877" width="19.28515625" style="34" customWidth="1"/>
    <col min="15878" max="15878" width="17.140625" style="34" customWidth="1"/>
    <col min="15879" max="15879" width="19.42578125" style="34" customWidth="1"/>
    <col min="15880" max="15880" width="20.140625" style="34" customWidth="1"/>
    <col min="15881" max="15881" width="12.140625" style="34" customWidth="1"/>
    <col min="15882" max="15883" width="12.7109375" style="34" customWidth="1"/>
    <col min="15884" max="15884" width="14.140625" style="34" customWidth="1"/>
    <col min="15885" max="15885" width="11.5703125" style="34" customWidth="1"/>
    <col min="15886" max="16130" width="9.140625" style="34"/>
    <col min="16131" max="16131" width="8.5703125" style="34" customWidth="1"/>
    <col min="16132" max="16132" width="22.7109375" style="34" customWidth="1"/>
    <col min="16133" max="16133" width="19.28515625" style="34" customWidth="1"/>
    <col min="16134" max="16134" width="17.140625" style="34" customWidth="1"/>
    <col min="16135" max="16135" width="19.42578125" style="34" customWidth="1"/>
    <col min="16136" max="16136" width="20.140625" style="34" customWidth="1"/>
    <col min="16137" max="16137" width="12.140625" style="34" customWidth="1"/>
    <col min="16138" max="16139" width="12.7109375" style="34" customWidth="1"/>
    <col min="16140" max="16140" width="14.140625" style="34" customWidth="1"/>
    <col min="16141" max="16141" width="11.5703125" style="34" customWidth="1"/>
    <col min="16142" max="16384" width="9.140625" style="34"/>
  </cols>
  <sheetData>
    <row r="1" spans="1:13" s="28" customFormat="1" ht="29.25">
      <c r="A1" s="315" t="s">
        <v>72</v>
      </c>
      <c r="B1" s="315"/>
      <c r="C1" s="315"/>
      <c r="D1" s="315"/>
      <c r="E1" s="315"/>
      <c r="F1" s="315"/>
      <c r="G1" s="315"/>
      <c r="H1" s="315"/>
      <c r="I1" s="315"/>
      <c r="J1" s="315"/>
      <c r="K1" s="315"/>
      <c r="L1" s="315"/>
      <c r="M1" s="27"/>
    </row>
    <row r="2" spans="1:13" s="28" customFormat="1" ht="23.25">
      <c r="A2" s="66"/>
      <c r="B2" s="66"/>
      <c r="C2" s="66"/>
      <c r="D2" s="66"/>
      <c r="E2" s="66"/>
      <c r="F2" s="66"/>
      <c r="G2" s="66"/>
      <c r="H2" s="66"/>
      <c r="I2" s="66"/>
      <c r="J2" s="66"/>
      <c r="K2" s="66"/>
      <c r="M2" s="27"/>
    </row>
    <row r="3" spans="1:13" s="28" customFormat="1" ht="23.25">
      <c r="A3" s="67" t="s">
        <v>73</v>
      </c>
      <c r="B3" s="66"/>
      <c r="C3" s="66"/>
      <c r="D3" s="66"/>
      <c r="E3" s="66"/>
      <c r="F3" s="66"/>
      <c r="G3" s="68" t="s">
        <v>47</v>
      </c>
      <c r="I3" s="66"/>
      <c r="J3" s="30"/>
      <c r="K3" s="31"/>
      <c r="M3" s="27"/>
    </row>
    <row r="4" spans="1:13">
      <c r="A4" s="32"/>
    </row>
    <row r="5" spans="1:13" s="35" customFormat="1" ht="21" customHeight="1">
      <c r="A5" s="309" t="s">
        <v>48</v>
      </c>
      <c r="B5" s="309" t="s">
        <v>49</v>
      </c>
      <c r="C5" s="309" t="s">
        <v>50</v>
      </c>
      <c r="D5" s="289" t="s">
        <v>74</v>
      </c>
      <c r="E5" s="310" t="s">
        <v>52</v>
      </c>
      <c r="F5" s="312" t="s">
        <v>53</v>
      </c>
      <c r="G5" s="313"/>
      <c r="H5" s="313"/>
      <c r="I5" s="313"/>
      <c r="J5" s="313"/>
      <c r="K5" s="313"/>
      <c r="L5" s="314"/>
      <c r="M5" s="308" t="s">
        <v>54</v>
      </c>
    </row>
    <row r="6" spans="1:13" s="36" customFormat="1" ht="62.25" customHeight="1">
      <c r="A6" s="310"/>
      <c r="B6" s="310"/>
      <c r="C6" s="310"/>
      <c r="D6" s="69"/>
      <c r="E6" s="311"/>
      <c r="F6" s="289" t="s">
        <v>55</v>
      </c>
      <c r="G6" s="289" t="s">
        <v>56</v>
      </c>
      <c r="H6" s="289" t="s">
        <v>57</v>
      </c>
      <c r="I6" s="289" t="s">
        <v>58</v>
      </c>
      <c r="J6" s="289" t="s">
        <v>59</v>
      </c>
      <c r="K6" s="289" t="s">
        <v>60</v>
      </c>
      <c r="L6" s="289" t="s">
        <v>61</v>
      </c>
      <c r="M6" s="308"/>
    </row>
    <row r="7" spans="1:13" s="36" customFormat="1">
      <c r="A7" s="37"/>
      <c r="B7" s="38" t="s">
        <v>306</v>
      </c>
      <c r="C7" s="70"/>
      <c r="D7" s="70"/>
      <c r="E7" s="71"/>
      <c r="F7" s="71"/>
      <c r="G7" s="71"/>
      <c r="H7" s="71"/>
      <c r="I7" s="71"/>
      <c r="J7" s="71"/>
      <c r="K7" s="71"/>
      <c r="L7" s="72"/>
      <c r="M7" s="39"/>
    </row>
    <row r="8" spans="1:13" s="36" customFormat="1">
      <c r="A8" s="40"/>
      <c r="B8" s="41" t="s">
        <v>63</v>
      </c>
      <c r="C8" s="42"/>
      <c r="D8" s="42"/>
      <c r="E8" s="42"/>
      <c r="F8" s="42"/>
      <c r="G8" s="42"/>
      <c r="H8" s="42"/>
      <c r="I8" s="42"/>
      <c r="J8" s="42"/>
      <c r="K8" s="42"/>
      <c r="L8" s="73"/>
      <c r="M8" s="74">
        <f>SUM(M9:M20)</f>
        <v>2.75</v>
      </c>
    </row>
    <row r="9" spans="1:13" s="49" customFormat="1" ht="63">
      <c r="A9" s="43">
        <v>1</v>
      </c>
      <c r="B9" s="44"/>
      <c r="C9" s="44"/>
      <c r="D9" s="44"/>
      <c r="E9" s="44"/>
      <c r="F9" s="44"/>
      <c r="G9" s="45" t="s">
        <v>77</v>
      </c>
      <c r="H9" s="46"/>
      <c r="I9" s="44"/>
      <c r="J9" s="47"/>
      <c r="K9" s="44"/>
      <c r="L9" s="45" t="s">
        <v>65</v>
      </c>
      <c r="M9" s="48">
        <v>0.25</v>
      </c>
    </row>
    <row r="10" spans="1:13" s="49" customFormat="1" ht="63">
      <c r="A10" s="43">
        <v>2</v>
      </c>
      <c r="B10" s="44"/>
      <c r="C10" s="44"/>
      <c r="D10" s="44"/>
      <c r="E10" s="44"/>
      <c r="F10" s="44"/>
      <c r="G10" s="45" t="s">
        <v>77</v>
      </c>
      <c r="H10" s="46"/>
      <c r="I10" s="44"/>
      <c r="J10" s="47"/>
      <c r="K10" s="44"/>
      <c r="L10" s="45" t="s">
        <v>66</v>
      </c>
      <c r="M10" s="48">
        <v>0.25</v>
      </c>
    </row>
    <row r="11" spans="1:13" s="49" customFormat="1" ht="42">
      <c r="A11" s="43">
        <v>3</v>
      </c>
      <c r="B11" s="44"/>
      <c r="C11" s="44"/>
      <c r="D11" s="44"/>
      <c r="E11" s="44"/>
      <c r="F11" s="44"/>
      <c r="G11" s="45" t="s">
        <v>78</v>
      </c>
      <c r="H11" s="46"/>
      <c r="I11" s="44"/>
      <c r="J11" s="47"/>
      <c r="K11" s="44"/>
      <c r="L11" s="45" t="s">
        <v>65</v>
      </c>
      <c r="M11" s="48">
        <v>0.5</v>
      </c>
    </row>
    <row r="12" spans="1:13" s="55" customFormat="1" ht="42">
      <c r="A12" s="50">
        <v>4</v>
      </c>
      <c r="B12" s="51"/>
      <c r="C12" s="51"/>
      <c r="D12" s="51"/>
      <c r="E12" s="52"/>
      <c r="F12" s="53"/>
      <c r="G12" s="45" t="s">
        <v>75</v>
      </c>
      <c r="H12" s="75"/>
      <c r="I12" s="54"/>
      <c r="J12" s="47"/>
      <c r="K12" s="75"/>
      <c r="L12" s="45" t="s">
        <v>66</v>
      </c>
      <c r="M12" s="48">
        <v>0.75</v>
      </c>
    </row>
    <row r="13" spans="1:13" s="55" customFormat="1" ht="105">
      <c r="A13" s="43">
        <v>5</v>
      </c>
      <c r="B13" s="51"/>
      <c r="C13" s="51"/>
      <c r="D13" s="51"/>
      <c r="E13" s="52"/>
      <c r="F13" s="53"/>
      <c r="G13" s="45" t="s">
        <v>383</v>
      </c>
      <c r="H13" s="53"/>
      <c r="I13" s="54"/>
      <c r="J13" s="47"/>
      <c r="K13" s="53"/>
      <c r="L13" s="45" t="s">
        <v>66</v>
      </c>
      <c r="M13" s="48">
        <v>1</v>
      </c>
    </row>
    <row r="14" spans="1:13" s="55" customFormat="1">
      <c r="A14" s="43">
        <v>6</v>
      </c>
      <c r="B14" s="51"/>
      <c r="C14" s="51"/>
      <c r="D14" s="51"/>
      <c r="E14" s="52"/>
      <c r="F14" s="53"/>
      <c r="G14" s="45"/>
      <c r="H14" s="53"/>
      <c r="I14" s="54"/>
      <c r="J14" s="47"/>
      <c r="K14" s="53"/>
      <c r="L14" s="45" t="s">
        <v>66</v>
      </c>
      <c r="M14" s="48"/>
    </row>
    <row r="15" spans="1:13" s="55" customFormat="1">
      <c r="A15" s="50">
        <v>7</v>
      </c>
      <c r="B15" s="51"/>
      <c r="C15" s="51"/>
      <c r="D15" s="51"/>
      <c r="E15" s="52"/>
      <c r="F15" s="53"/>
      <c r="G15" s="45"/>
      <c r="H15" s="53"/>
      <c r="I15" s="54"/>
      <c r="J15" s="47"/>
      <c r="K15" s="53"/>
      <c r="L15" s="45" t="s">
        <v>66</v>
      </c>
      <c r="M15" s="48"/>
    </row>
    <row r="16" spans="1:13" s="55" customFormat="1">
      <c r="A16" s="43">
        <v>8</v>
      </c>
      <c r="B16" s="51"/>
      <c r="C16" s="51"/>
      <c r="D16" s="51"/>
      <c r="E16" s="52"/>
      <c r="F16" s="53"/>
      <c r="G16" s="45"/>
      <c r="H16" s="53"/>
      <c r="I16" s="54"/>
      <c r="J16" s="47"/>
      <c r="K16" s="53"/>
      <c r="L16" s="45" t="s">
        <v>66</v>
      </c>
      <c r="M16" s="48"/>
    </row>
    <row r="17" spans="1:13" s="55" customFormat="1">
      <c r="A17" s="43">
        <v>9</v>
      </c>
      <c r="B17" s="51"/>
      <c r="C17" s="51"/>
      <c r="D17" s="51"/>
      <c r="E17" s="52"/>
      <c r="F17" s="53"/>
      <c r="G17" s="45"/>
      <c r="H17" s="53"/>
      <c r="I17" s="54"/>
      <c r="J17" s="47"/>
      <c r="K17" s="53"/>
      <c r="L17" s="45" t="s">
        <v>66</v>
      </c>
      <c r="M17" s="48"/>
    </row>
    <row r="18" spans="1:13" s="55" customFormat="1">
      <c r="A18" s="50">
        <v>10</v>
      </c>
      <c r="B18" s="51"/>
      <c r="C18" s="51"/>
      <c r="D18" s="51"/>
      <c r="E18" s="52"/>
      <c r="F18" s="53"/>
      <c r="G18" s="45"/>
      <c r="H18" s="53"/>
      <c r="I18" s="54"/>
      <c r="J18" s="47"/>
      <c r="K18" s="53"/>
      <c r="L18" s="45" t="s">
        <v>66</v>
      </c>
      <c r="M18" s="48"/>
    </row>
    <row r="19" spans="1:13" s="55" customFormat="1">
      <c r="A19" s="43">
        <v>11</v>
      </c>
      <c r="B19" s="51"/>
      <c r="C19" s="51"/>
      <c r="D19" s="51"/>
      <c r="E19" s="52"/>
      <c r="F19" s="53"/>
      <c r="G19" s="45"/>
      <c r="H19" s="53"/>
      <c r="I19" s="54"/>
      <c r="J19" s="47"/>
      <c r="K19" s="53"/>
      <c r="L19" s="45" t="s">
        <v>66</v>
      </c>
      <c r="M19" s="48"/>
    </row>
    <row r="20" spans="1:13" s="55" customFormat="1">
      <c r="A20" s="43">
        <v>12</v>
      </c>
      <c r="B20" s="51"/>
      <c r="C20" s="51"/>
      <c r="D20" s="51"/>
      <c r="E20" s="52"/>
      <c r="F20" s="53"/>
      <c r="G20" s="45"/>
      <c r="H20" s="53"/>
      <c r="I20" s="54"/>
      <c r="J20" s="47"/>
      <c r="K20" s="53"/>
      <c r="L20" s="45" t="s">
        <v>66</v>
      </c>
      <c r="M20" s="48"/>
    </row>
    <row r="21" spans="1:13" s="55" customFormat="1">
      <c r="A21" s="76"/>
      <c r="B21" s="56"/>
      <c r="C21" s="56"/>
      <c r="D21" s="56"/>
      <c r="E21" s="57"/>
      <c r="G21" s="29"/>
      <c r="I21" s="58"/>
      <c r="J21" s="59"/>
      <c r="L21" s="60"/>
      <c r="M21" s="61"/>
    </row>
    <row r="22" spans="1:13" s="55" customFormat="1">
      <c r="A22" s="77" t="s">
        <v>67</v>
      </c>
      <c r="B22" s="56"/>
      <c r="C22" s="56"/>
      <c r="D22" s="56"/>
      <c r="E22" s="57"/>
      <c r="G22" s="60"/>
      <c r="I22" s="58"/>
      <c r="J22" s="59"/>
      <c r="L22" s="60"/>
      <c r="M22" s="78"/>
    </row>
    <row r="23" spans="1:13" s="55" customFormat="1">
      <c r="A23" s="79" t="s">
        <v>76</v>
      </c>
      <c r="B23" s="56"/>
      <c r="C23" s="56"/>
      <c r="D23" s="56"/>
      <c r="E23" s="57"/>
      <c r="G23" s="60"/>
      <c r="I23" s="58"/>
      <c r="J23" s="59"/>
      <c r="L23" s="60"/>
      <c r="M23" s="78"/>
    </row>
    <row r="24" spans="1:13" s="55" customFormat="1">
      <c r="A24" s="79" t="s">
        <v>69</v>
      </c>
      <c r="B24" s="56"/>
      <c r="C24" s="56"/>
      <c r="D24" s="56"/>
      <c r="E24" s="57"/>
      <c r="G24" s="60"/>
      <c r="I24" s="58"/>
      <c r="J24" s="59"/>
      <c r="L24" s="60"/>
      <c r="M24" s="78"/>
    </row>
    <row r="25" spans="1:13" s="55" customFormat="1">
      <c r="A25" s="79" t="s">
        <v>70</v>
      </c>
      <c r="B25" s="56"/>
      <c r="C25" s="56"/>
      <c r="D25" s="56"/>
      <c r="E25" s="57"/>
      <c r="G25" s="60"/>
      <c r="I25" s="58"/>
      <c r="J25" s="59"/>
      <c r="L25" s="60"/>
      <c r="M25" s="78"/>
    </row>
    <row r="26" spans="1:13" s="55" customFormat="1">
      <c r="A26" s="76"/>
      <c r="B26" s="62" t="s">
        <v>71</v>
      </c>
      <c r="C26" s="56"/>
      <c r="D26" s="56"/>
      <c r="E26" s="57"/>
      <c r="G26" s="60"/>
      <c r="I26" s="58"/>
      <c r="J26" s="59"/>
      <c r="L26" s="60"/>
      <c r="M26" s="78"/>
    </row>
    <row r="27" spans="1:13" s="55" customFormat="1">
      <c r="A27" s="373">
        <v>0.25</v>
      </c>
      <c r="B27" s="374" t="s">
        <v>77</v>
      </c>
      <c r="D27" s="56"/>
      <c r="E27" s="57"/>
      <c r="G27" s="60"/>
      <c r="I27" s="58"/>
      <c r="J27" s="59"/>
      <c r="L27" s="60"/>
      <c r="M27" s="78"/>
    </row>
    <row r="28" spans="1:13" s="55" customFormat="1">
      <c r="A28" s="373">
        <v>0.5</v>
      </c>
      <c r="B28" s="374" t="s">
        <v>78</v>
      </c>
      <c r="D28" s="56"/>
      <c r="E28" s="57"/>
      <c r="I28" s="58"/>
      <c r="J28" s="59"/>
      <c r="L28" s="60"/>
      <c r="M28" s="59"/>
    </row>
    <row r="29" spans="1:13" s="35" customFormat="1" ht="21" customHeight="1">
      <c r="A29" s="373">
        <v>0.75</v>
      </c>
      <c r="B29" s="374" t="s">
        <v>75</v>
      </c>
      <c r="C29" s="80"/>
      <c r="D29" s="64"/>
      <c r="E29" s="65"/>
      <c r="G29" s="64"/>
      <c r="H29" s="65"/>
      <c r="I29" s="65"/>
      <c r="J29" s="65"/>
      <c r="K29" s="65"/>
      <c r="L29" s="65"/>
      <c r="M29" s="65"/>
    </row>
    <row r="30" spans="1:13">
      <c r="A30" s="373">
        <v>1</v>
      </c>
      <c r="B30" s="374" t="s">
        <v>383</v>
      </c>
      <c r="J30" s="81"/>
      <c r="K30" s="32"/>
    </row>
  </sheetData>
  <mergeCells count="7">
    <mergeCell ref="M5:M6"/>
    <mergeCell ref="A1:L1"/>
    <mergeCell ref="A5:A6"/>
    <mergeCell ref="B5:B6"/>
    <mergeCell ref="C5:C6"/>
    <mergeCell ref="E5:E6"/>
    <mergeCell ref="F5:L5"/>
  </mergeCells>
  <dataValidations count="4">
    <dataValidation type="list" allowBlank="1" showInputMessage="1" showErrorMessage="1" sqref="G9:G20">
      <formula1>$B$27:$B$30</formula1>
    </dataValidation>
    <dataValidation type="date" allowBlank="1" showInputMessage="1" showErrorMessage="1" sqref="J9:J21">
      <formula1>40544</formula1>
      <formula2>40908</formula2>
    </dataValidation>
    <dataValidation type="list" allowBlank="1" showInputMessage="1" showErrorMessage="1" sqref="G21">
      <formula1>ตีพิมพ์ปริญญาเอก</formula1>
    </dataValidation>
    <dataValidation type="list" allowBlank="1" showInputMessage="1" showErrorMessage="1" sqref="L9:L21">
      <formula1>"ระดับชาติ,ระดับนานาชาติ"</formula1>
    </dataValidation>
  </dataValidations>
  <pageMargins left="0.23622047244094491" right="0.15748031496062992" top="0.35433070866141736" bottom="0.27559055118110237" header="0.15748031496062992" footer="0.15748031496062992"/>
  <pageSetup paperSize="9" scale="77"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G22"/>
  <sheetViews>
    <sheetView workbookViewId="0">
      <selection activeCell="C22" sqref="C22"/>
    </sheetView>
  </sheetViews>
  <sheetFormatPr defaultRowHeight="12.75"/>
  <cols>
    <col min="1" max="1" width="9.140625" customWidth="1"/>
    <col min="2" max="2" width="84.42578125" customWidth="1"/>
    <col min="3" max="3" width="9.5703125" customWidth="1"/>
    <col min="4" max="4" width="14" customWidth="1"/>
    <col min="5" max="5" width="14.140625" customWidth="1"/>
    <col min="6" max="7" width="12.85546875" customWidth="1"/>
    <col min="257" max="257" width="9.140625" customWidth="1"/>
    <col min="258" max="258" width="84.42578125" customWidth="1"/>
    <col min="259" max="259" width="9.5703125" customWidth="1"/>
    <col min="260" max="260" width="14" customWidth="1"/>
    <col min="261" max="261" width="14.140625" customWidth="1"/>
    <col min="513" max="513" width="9.140625" customWidth="1"/>
    <col min="514" max="514" width="84.42578125" customWidth="1"/>
    <col min="515" max="515" width="9.5703125" customWidth="1"/>
    <col min="516" max="516" width="14" customWidth="1"/>
    <col min="517" max="517" width="14.140625" customWidth="1"/>
    <col min="769" max="769" width="9.140625" customWidth="1"/>
    <col min="770" max="770" width="84.42578125" customWidth="1"/>
    <col min="771" max="771" width="9.5703125" customWidth="1"/>
    <col min="772" max="772" width="14" customWidth="1"/>
    <col min="773" max="773" width="14.140625" customWidth="1"/>
    <col min="1025" max="1025" width="9.140625" customWidth="1"/>
    <col min="1026" max="1026" width="84.42578125" customWidth="1"/>
    <col min="1027" max="1027" width="9.5703125" customWidth="1"/>
    <col min="1028" max="1028" width="14" customWidth="1"/>
    <col min="1029" max="1029" width="14.140625" customWidth="1"/>
    <col min="1281" max="1281" width="9.140625" customWidth="1"/>
    <col min="1282" max="1282" width="84.42578125" customWidth="1"/>
    <col min="1283" max="1283" width="9.5703125" customWidth="1"/>
    <col min="1284" max="1284" width="14" customWidth="1"/>
    <col min="1285" max="1285" width="14.140625" customWidth="1"/>
    <col min="1537" max="1537" width="9.140625" customWidth="1"/>
    <col min="1538" max="1538" width="84.42578125" customWidth="1"/>
    <col min="1539" max="1539" width="9.5703125" customWidth="1"/>
    <col min="1540" max="1540" width="14" customWidth="1"/>
    <col min="1541" max="1541" width="14.140625" customWidth="1"/>
    <col min="1793" max="1793" width="9.140625" customWidth="1"/>
    <col min="1794" max="1794" width="84.42578125" customWidth="1"/>
    <col min="1795" max="1795" width="9.5703125" customWidth="1"/>
    <col min="1796" max="1796" width="14" customWidth="1"/>
    <col min="1797" max="1797" width="14.140625" customWidth="1"/>
    <col min="2049" max="2049" width="9.140625" customWidth="1"/>
    <col min="2050" max="2050" width="84.42578125" customWidth="1"/>
    <col min="2051" max="2051" width="9.5703125" customWidth="1"/>
    <col min="2052" max="2052" width="14" customWidth="1"/>
    <col min="2053" max="2053" width="14.140625" customWidth="1"/>
    <col min="2305" max="2305" width="9.140625" customWidth="1"/>
    <col min="2306" max="2306" width="84.42578125" customWidth="1"/>
    <col min="2307" max="2307" width="9.5703125" customWidth="1"/>
    <col min="2308" max="2308" width="14" customWidth="1"/>
    <col min="2309" max="2309" width="14.140625" customWidth="1"/>
    <col min="2561" max="2561" width="9.140625" customWidth="1"/>
    <col min="2562" max="2562" width="84.42578125" customWidth="1"/>
    <col min="2563" max="2563" width="9.5703125" customWidth="1"/>
    <col min="2564" max="2564" width="14" customWidth="1"/>
    <col min="2565" max="2565" width="14.140625" customWidth="1"/>
    <col min="2817" max="2817" width="9.140625" customWidth="1"/>
    <col min="2818" max="2818" width="84.42578125" customWidth="1"/>
    <col min="2819" max="2819" width="9.5703125" customWidth="1"/>
    <col min="2820" max="2820" width="14" customWidth="1"/>
    <col min="2821" max="2821" width="14.140625" customWidth="1"/>
    <col min="3073" max="3073" width="9.140625" customWidth="1"/>
    <col min="3074" max="3074" width="84.42578125" customWidth="1"/>
    <col min="3075" max="3075" width="9.5703125" customWidth="1"/>
    <col min="3076" max="3076" width="14" customWidth="1"/>
    <col min="3077" max="3077" width="14.140625" customWidth="1"/>
    <col min="3329" max="3329" width="9.140625" customWidth="1"/>
    <col min="3330" max="3330" width="84.42578125" customWidth="1"/>
    <col min="3331" max="3331" width="9.5703125" customWidth="1"/>
    <col min="3332" max="3332" width="14" customWidth="1"/>
    <col min="3333" max="3333" width="14.140625" customWidth="1"/>
    <col min="3585" max="3585" width="9.140625" customWidth="1"/>
    <col min="3586" max="3586" width="84.42578125" customWidth="1"/>
    <col min="3587" max="3587" width="9.5703125" customWidth="1"/>
    <col min="3588" max="3588" width="14" customWidth="1"/>
    <col min="3589" max="3589" width="14.140625" customWidth="1"/>
    <col min="3841" max="3841" width="9.140625" customWidth="1"/>
    <col min="3842" max="3842" width="84.42578125" customWidth="1"/>
    <col min="3843" max="3843" width="9.5703125" customWidth="1"/>
    <col min="3844" max="3844" width="14" customWidth="1"/>
    <col min="3845" max="3845" width="14.140625" customWidth="1"/>
    <col min="4097" max="4097" width="9.140625" customWidth="1"/>
    <col min="4098" max="4098" width="84.42578125" customWidth="1"/>
    <col min="4099" max="4099" width="9.5703125" customWidth="1"/>
    <col min="4100" max="4100" width="14" customWidth="1"/>
    <col min="4101" max="4101" width="14.140625" customWidth="1"/>
    <col min="4353" max="4353" width="9.140625" customWidth="1"/>
    <col min="4354" max="4354" width="84.42578125" customWidth="1"/>
    <col min="4355" max="4355" width="9.5703125" customWidth="1"/>
    <col min="4356" max="4356" width="14" customWidth="1"/>
    <col min="4357" max="4357" width="14.140625" customWidth="1"/>
    <col min="4609" max="4609" width="9.140625" customWidth="1"/>
    <col min="4610" max="4610" width="84.42578125" customWidth="1"/>
    <col min="4611" max="4611" width="9.5703125" customWidth="1"/>
    <col min="4612" max="4612" width="14" customWidth="1"/>
    <col min="4613" max="4613" width="14.140625" customWidth="1"/>
    <col min="4865" max="4865" width="9.140625" customWidth="1"/>
    <col min="4866" max="4866" width="84.42578125" customWidth="1"/>
    <col min="4867" max="4867" width="9.5703125" customWidth="1"/>
    <col min="4868" max="4868" width="14" customWidth="1"/>
    <col min="4869" max="4869" width="14.140625" customWidth="1"/>
    <col min="5121" max="5121" width="9.140625" customWidth="1"/>
    <col min="5122" max="5122" width="84.42578125" customWidth="1"/>
    <col min="5123" max="5123" width="9.5703125" customWidth="1"/>
    <col min="5124" max="5124" width="14" customWidth="1"/>
    <col min="5125" max="5125" width="14.140625" customWidth="1"/>
    <col min="5377" max="5377" width="9.140625" customWidth="1"/>
    <col min="5378" max="5378" width="84.42578125" customWidth="1"/>
    <col min="5379" max="5379" width="9.5703125" customWidth="1"/>
    <col min="5380" max="5380" width="14" customWidth="1"/>
    <col min="5381" max="5381" width="14.140625" customWidth="1"/>
    <col min="5633" max="5633" width="9.140625" customWidth="1"/>
    <col min="5634" max="5634" width="84.42578125" customWidth="1"/>
    <col min="5635" max="5635" width="9.5703125" customWidth="1"/>
    <col min="5636" max="5636" width="14" customWidth="1"/>
    <col min="5637" max="5637" width="14.140625" customWidth="1"/>
    <col min="5889" max="5889" width="9.140625" customWidth="1"/>
    <col min="5890" max="5890" width="84.42578125" customWidth="1"/>
    <col min="5891" max="5891" width="9.5703125" customWidth="1"/>
    <col min="5892" max="5892" width="14" customWidth="1"/>
    <col min="5893" max="5893" width="14.140625" customWidth="1"/>
    <col min="6145" max="6145" width="9.140625" customWidth="1"/>
    <col min="6146" max="6146" width="84.42578125" customWidth="1"/>
    <col min="6147" max="6147" width="9.5703125" customWidth="1"/>
    <col min="6148" max="6148" width="14" customWidth="1"/>
    <col min="6149" max="6149" width="14.140625" customWidth="1"/>
    <col min="6401" max="6401" width="9.140625" customWidth="1"/>
    <col min="6402" max="6402" width="84.42578125" customWidth="1"/>
    <col min="6403" max="6403" width="9.5703125" customWidth="1"/>
    <col min="6404" max="6404" width="14" customWidth="1"/>
    <col min="6405" max="6405" width="14.140625" customWidth="1"/>
    <col min="6657" max="6657" width="9.140625" customWidth="1"/>
    <col min="6658" max="6658" width="84.42578125" customWidth="1"/>
    <col min="6659" max="6659" width="9.5703125" customWidth="1"/>
    <col min="6660" max="6660" width="14" customWidth="1"/>
    <col min="6661" max="6661" width="14.140625" customWidth="1"/>
    <col min="6913" max="6913" width="9.140625" customWidth="1"/>
    <col min="6914" max="6914" width="84.42578125" customWidth="1"/>
    <col min="6915" max="6915" width="9.5703125" customWidth="1"/>
    <col min="6916" max="6916" width="14" customWidth="1"/>
    <col min="6917" max="6917" width="14.140625" customWidth="1"/>
    <col min="7169" max="7169" width="9.140625" customWidth="1"/>
    <col min="7170" max="7170" width="84.42578125" customWidth="1"/>
    <col min="7171" max="7171" width="9.5703125" customWidth="1"/>
    <col min="7172" max="7172" width="14" customWidth="1"/>
    <col min="7173" max="7173" width="14.140625" customWidth="1"/>
    <col min="7425" max="7425" width="9.140625" customWidth="1"/>
    <col min="7426" max="7426" width="84.42578125" customWidth="1"/>
    <col min="7427" max="7427" width="9.5703125" customWidth="1"/>
    <col min="7428" max="7428" width="14" customWidth="1"/>
    <col min="7429" max="7429" width="14.140625" customWidth="1"/>
    <col min="7681" max="7681" width="9.140625" customWidth="1"/>
    <col min="7682" max="7682" width="84.42578125" customWidth="1"/>
    <col min="7683" max="7683" width="9.5703125" customWidth="1"/>
    <col min="7684" max="7684" width="14" customWidth="1"/>
    <col min="7685" max="7685" width="14.140625" customWidth="1"/>
    <col min="7937" max="7937" width="9.140625" customWidth="1"/>
    <col min="7938" max="7938" width="84.42578125" customWidth="1"/>
    <col min="7939" max="7939" width="9.5703125" customWidth="1"/>
    <col min="7940" max="7940" width="14" customWidth="1"/>
    <col min="7941" max="7941" width="14.140625" customWidth="1"/>
    <col min="8193" max="8193" width="9.140625" customWidth="1"/>
    <col min="8194" max="8194" width="84.42578125" customWidth="1"/>
    <col min="8195" max="8195" width="9.5703125" customWidth="1"/>
    <col min="8196" max="8196" width="14" customWidth="1"/>
    <col min="8197" max="8197" width="14.140625" customWidth="1"/>
    <col min="8449" max="8449" width="9.140625" customWidth="1"/>
    <col min="8450" max="8450" width="84.42578125" customWidth="1"/>
    <col min="8451" max="8451" width="9.5703125" customWidth="1"/>
    <col min="8452" max="8452" width="14" customWidth="1"/>
    <col min="8453" max="8453" width="14.140625" customWidth="1"/>
    <col min="8705" max="8705" width="9.140625" customWidth="1"/>
    <col min="8706" max="8706" width="84.42578125" customWidth="1"/>
    <col min="8707" max="8707" width="9.5703125" customWidth="1"/>
    <col min="8708" max="8708" width="14" customWidth="1"/>
    <col min="8709" max="8709" width="14.140625" customWidth="1"/>
    <col min="8961" max="8961" width="9.140625" customWidth="1"/>
    <col min="8962" max="8962" width="84.42578125" customWidth="1"/>
    <col min="8963" max="8963" width="9.5703125" customWidth="1"/>
    <col min="8964" max="8964" width="14" customWidth="1"/>
    <col min="8965" max="8965" width="14.140625" customWidth="1"/>
    <col min="9217" max="9217" width="9.140625" customWidth="1"/>
    <col min="9218" max="9218" width="84.42578125" customWidth="1"/>
    <col min="9219" max="9219" width="9.5703125" customWidth="1"/>
    <col min="9220" max="9220" width="14" customWidth="1"/>
    <col min="9221" max="9221" width="14.140625" customWidth="1"/>
    <col min="9473" max="9473" width="9.140625" customWidth="1"/>
    <col min="9474" max="9474" width="84.42578125" customWidth="1"/>
    <col min="9475" max="9475" width="9.5703125" customWidth="1"/>
    <col min="9476" max="9476" width="14" customWidth="1"/>
    <col min="9477" max="9477" width="14.140625" customWidth="1"/>
    <col min="9729" max="9729" width="9.140625" customWidth="1"/>
    <col min="9730" max="9730" width="84.42578125" customWidth="1"/>
    <col min="9731" max="9731" width="9.5703125" customWidth="1"/>
    <col min="9732" max="9732" width="14" customWidth="1"/>
    <col min="9733" max="9733" width="14.140625" customWidth="1"/>
    <col min="9985" max="9985" width="9.140625" customWidth="1"/>
    <col min="9986" max="9986" width="84.42578125" customWidth="1"/>
    <col min="9987" max="9987" width="9.5703125" customWidth="1"/>
    <col min="9988" max="9988" width="14" customWidth="1"/>
    <col min="9989" max="9989" width="14.140625" customWidth="1"/>
    <col min="10241" max="10241" width="9.140625" customWidth="1"/>
    <col min="10242" max="10242" width="84.42578125" customWidth="1"/>
    <col min="10243" max="10243" width="9.5703125" customWidth="1"/>
    <col min="10244" max="10244" width="14" customWidth="1"/>
    <col min="10245" max="10245" width="14.140625" customWidth="1"/>
    <col min="10497" max="10497" width="9.140625" customWidth="1"/>
    <col min="10498" max="10498" width="84.42578125" customWidth="1"/>
    <col min="10499" max="10499" width="9.5703125" customWidth="1"/>
    <col min="10500" max="10500" width="14" customWidth="1"/>
    <col min="10501" max="10501" width="14.140625" customWidth="1"/>
    <col min="10753" max="10753" width="9.140625" customWidth="1"/>
    <col min="10754" max="10754" width="84.42578125" customWidth="1"/>
    <col min="10755" max="10755" width="9.5703125" customWidth="1"/>
    <col min="10756" max="10756" width="14" customWidth="1"/>
    <col min="10757" max="10757" width="14.140625" customWidth="1"/>
    <col min="11009" max="11009" width="9.140625" customWidth="1"/>
    <col min="11010" max="11010" width="84.42578125" customWidth="1"/>
    <col min="11011" max="11011" width="9.5703125" customWidth="1"/>
    <col min="11012" max="11012" width="14" customWidth="1"/>
    <col min="11013" max="11013" width="14.140625" customWidth="1"/>
    <col min="11265" max="11265" width="9.140625" customWidth="1"/>
    <col min="11266" max="11266" width="84.42578125" customWidth="1"/>
    <col min="11267" max="11267" width="9.5703125" customWidth="1"/>
    <col min="11268" max="11268" width="14" customWidth="1"/>
    <col min="11269" max="11269" width="14.140625" customWidth="1"/>
    <col min="11521" max="11521" width="9.140625" customWidth="1"/>
    <col min="11522" max="11522" width="84.42578125" customWidth="1"/>
    <col min="11523" max="11523" width="9.5703125" customWidth="1"/>
    <col min="11524" max="11524" width="14" customWidth="1"/>
    <col min="11525" max="11525" width="14.140625" customWidth="1"/>
    <col min="11777" max="11777" width="9.140625" customWidth="1"/>
    <col min="11778" max="11778" width="84.42578125" customWidth="1"/>
    <col min="11779" max="11779" width="9.5703125" customWidth="1"/>
    <col min="11780" max="11780" width="14" customWidth="1"/>
    <col min="11781" max="11781" width="14.140625" customWidth="1"/>
    <col min="12033" max="12033" width="9.140625" customWidth="1"/>
    <col min="12034" max="12034" width="84.42578125" customWidth="1"/>
    <col min="12035" max="12035" width="9.5703125" customWidth="1"/>
    <col min="12036" max="12036" width="14" customWidth="1"/>
    <col min="12037" max="12037" width="14.140625" customWidth="1"/>
    <col min="12289" max="12289" width="9.140625" customWidth="1"/>
    <col min="12290" max="12290" width="84.42578125" customWidth="1"/>
    <col min="12291" max="12291" width="9.5703125" customWidth="1"/>
    <col min="12292" max="12292" width="14" customWidth="1"/>
    <col min="12293" max="12293" width="14.140625" customWidth="1"/>
    <col min="12545" max="12545" width="9.140625" customWidth="1"/>
    <col min="12546" max="12546" width="84.42578125" customWidth="1"/>
    <col min="12547" max="12547" width="9.5703125" customWidth="1"/>
    <col min="12548" max="12548" width="14" customWidth="1"/>
    <col min="12549" max="12549" width="14.140625" customWidth="1"/>
    <col min="12801" max="12801" width="9.140625" customWidth="1"/>
    <col min="12802" max="12802" width="84.42578125" customWidth="1"/>
    <col min="12803" max="12803" width="9.5703125" customWidth="1"/>
    <col min="12804" max="12804" width="14" customWidth="1"/>
    <col min="12805" max="12805" width="14.140625" customWidth="1"/>
    <col min="13057" max="13057" width="9.140625" customWidth="1"/>
    <col min="13058" max="13058" width="84.42578125" customWidth="1"/>
    <col min="13059" max="13059" width="9.5703125" customWidth="1"/>
    <col min="13060" max="13060" width="14" customWidth="1"/>
    <col min="13061" max="13061" width="14.140625" customWidth="1"/>
    <col min="13313" max="13313" width="9.140625" customWidth="1"/>
    <col min="13314" max="13314" width="84.42578125" customWidth="1"/>
    <col min="13315" max="13315" width="9.5703125" customWidth="1"/>
    <col min="13316" max="13316" width="14" customWidth="1"/>
    <col min="13317" max="13317" width="14.140625" customWidth="1"/>
    <col min="13569" max="13569" width="9.140625" customWidth="1"/>
    <col min="13570" max="13570" width="84.42578125" customWidth="1"/>
    <col min="13571" max="13571" width="9.5703125" customWidth="1"/>
    <col min="13572" max="13572" width="14" customWidth="1"/>
    <col min="13573" max="13573" width="14.140625" customWidth="1"/>
    <col min="13825" max="13825" width="9.140625" customWidth="1"/>
    <col min="13826" max="13826" width="84.42578125" customWidth="1"/>
    <col min="13827" max="13827" width="9.5703125" customWidth="1"/>
    <col min="13828" max="13828" width="14" customWidth="1"/>
    <col min="13829" max="13829" width="14.140625" customWidth="1"/>
    <col min="14081" max="14081" width="9.140625" customWidth="1"/>
    <col min="14082" max="14082" width="84.42578125" customWidth="1"/>
    <col min="14083" max="14083" width="9.5703125" customWidth="1"/>
    <col min="14084" max="14084" width="14" customWidth="1"/>
    <col min="14085" max="14085" width="14.140625" customWidth="1"/>
    <col min="14337" max="14337" width="9.140625" customWidth="1"/>
    <col min="14338" max="14338" width="84.42578125" customWidth="1"/>
    <col min="14339" max="14339" width="9.5703125" customWidth="1"/>
    <col min="14340" max="14340" width="14" customWidth="1"/>
    <col min="14341" max="14341" width="14.140625" customWidth="1"/>
    <col min="14593" max="14593" width="9.140625" customWidth="1"/>
    <col min="14594" max="14594" width="84.42578125" customWidth="1"/>
    <col min="14595" max="14595" width="9.5703125" customWidth="1"/>
    <col min="14596" max="14596" width="14" customWidth="1"/>
    <col min="14597" max="14597" width="14.140625" customWidth="1"/>
    <col min="14849" max="14849" width="9.140625" customWidth="1"/>
    <col min="14850" max="14850" width="84.42578125" customWidth="1"/>
    <col min="14851" max="14851" width="9.5703125" customWidth="1"/>
    <col min="14852" max="14852" width="14" customWidth="1"/>
    <col min="14853" max="14853" width="14.140625" customWidth="1"/>
    <col min="15105" max="15105" width="9.140625" customWidth="1"/>
    <col min="15106" max="15106" width="84.42578125" customWidth="1"/>
    <col min="15107" max="15107" width="9.5703125" customWidth="1"/>
    <col min="15108" max="15108" width="14" customWidth="1"/>
    <col min="15109" max="15109" width="14.140625" customWidth="1"/>
    <col min="15361" max="15361" width="9.140625" customWidth="1"/>
    <col min="15362" max="15362" width="84.42578125" customWidth="1"/>
    <col min="15363" max="15363" width="9.5703125" customWidth="1"/>
    <col min="15364" max="15364" width="14" customWidth="1"/>
    <col min="15365" max="15365" width="14.140625" customWidth="1"/>
    <col min="15617" max="15617" width="9.140625" customWidth="1"/>
    <col min="15618" max="15618" width="84.42578125" customWidth="1"/>
    <col min="15619" max="15619" width="9.5703125" customWidth="1"/>
    <col min="15620" max="15620" width="14" customWidth="1"/>
    <col min="15621" max="15621" width="14.140625" customWidth="1"/>
    <col min="15873" max="15873" width="9.140625" customWidth="1"/>
    <col min="15874" max="15874" width="84.42578125" customWidth="1"/>
    <col min="15875" max="15875" width="9.5703125" customWidth="1"/>
    <col min="15876" max="15876" width="14" customWidth="1"/>
    <col min="15877" max="15877" width="14.140625" customWidth="1"/>
    <col min="16129" max="16129" width="9.140625" customWidth="1"/>
    <col min="16130" max="16130" width="84.42578125" customWidth="1"/>
    <col min="16131" max="16131" width="9.5703125" customWidth="1"/>
    <col min="16132" max="16132" width="14" customWidth="1"/>
    <col min="16133" max="16133" width="14.140625" customWidth="1"/>
  </cols>
  <sheetData>
    <row r="1" spans="1:7" ht="23.25">
      <c r="A1" s="295" t="s">
        <v>277</v>
      </c>
      <c r="B1" s="295"/>
      <c r="C1" s="295"/>
      <c r="D1" s="295"/>
    </row>
    <row r="2" spans="1:7" ht="9.75" customHeight="1">
      <c r="A2" s="6"/>
      <c r="B2" s="6"/>
      <c r="C2" s="6"/>
      <c r="D2" s="6"/>
    </row>
    <row r="3" spans="1:7" ht="24">
      <c r="A3" s="196" t="s">
        <v>278</v>
      </c>
      <c r="B3" s="196"/>
      <c r="C3" s="195"/>
      <c r="D3" s="195"/>
    </row>
    <row r="5" spans="1:7" ht="18.75">
      <c r="A5" s="208" t="s">
        <v>36</v>
      </c>
      <c r="B5" s="208" t="s">
        <v>267</v>
      </c>
      <c r="C5" s="208" t="s">
        <v>268</v>
      </c>
      <c r="D5" s="303" t="s">
        <v>269</v>
      </c>
      <c r="E5" s="303"/>
      <c r="F5" s="303" t="s">
        <v>328</v>
      </c>
      <c r="G5" s="303"/>
    </row>
    <row r="6" spans="1:7" ht="18.75">
      <c r="A6" s="209"/>
      <c r="B6" s="209"/>
      <c r="C6" s="209"/>
      <c r="D6" s="214" t="s">
        <v>270</v>
      </c>
      <c r="E6" s="214" t="s">
        <v>214</v>
      </c>
      <c r="F6" s="214" t="s">
        <v>270</v>
      </c>
      <c r="G6" s="214" t="s">
        <v>214</v>
      </c>
    </row>
    <row r="7" spans="1:7" s="152" customFormat="1" ht="37.5">
      <c r="A7" s="275">
        <v>1</v>
      </c>
      <c r="B7" s="276" t="s">
        <v>354</v>
      </c>
      <c r="C7" s="275">
        <v>0.25</v>
      </c>
      <c r="D7" s="277">
        <v>0</v>
      </c>
      <c r="E7" s="277">
        <f t="shared" ref="E7:G15" si="0">(D7*C7)</f>
        <v>0</v>
      </c>
      <c r="F7" s="288"/>
      <c r="G7" s="277">
        <f t="shared" si="0"/>
        <v>0</v>
      </c>
    </row>
    <row r="8" spans="1:7" s="152" customFormat="1" ht="21">
      <c r="A8" s="275">
        <v>2</v>
      </c>
      <c r="B8" s="276" t="s">
        <v>103</v>
      </c>
      <c r="C8" s="190">
        <v>0.5</v>
      </c>
      <c r="D8" s="277">
        <v>0</v>
      </c>
      <c r="E8" s="277">
        <f t="shared" si="0"/>
        <v>0</v>
      </c>
      <c r="F8" s="288"/>
      <c r="G8" s="277">
        <f t="shared" si="0"/>
        <v>0</v>
      </c>
    </row>
    <row r="9" spans="1:7" s="152" customFormat="1" ht="21">
      <c r="A9" s="275">
        <v>3</v>
      </c>
      <c r="B9" s="276" t="s">
        <v>332</v>
      </c>
      <c r="C9" s="275">
        <v>0.75</v>
      </c>
      <c r="D9" s="277">
        <v>0</v>
      </c>
      <c r="E9" s="277">
        <f t="shared" si="0"/>
        <v>0</v>
      </c>
      <c r="F9" s="288"/>
      <c r="G9" s="277">
        <f t="shared" si="0"/>
        <v>0</v>
      </c>
    </row>
    <row r="10" spans="1:7" s="152" customFormat="1" ht="56.25">
      <c r="A10" s="275">
        <v>4</v>
      </c>
      <c r="B10" s="276" t="s">
        <v>376</v>
      </c>
      <c r="C10" s="190">
        <v>1</v>
      </c>
      <c r="D10" s="277">
        <v>2</v>
      </c>
      <c r="E10" s="277">
        <f t="shared" si="0"/>
        <v>2</v>
      </c>
      <c r="F10" s="288"/>
      <c r="G10" s="277">
        <f t="shared" si="0"/>
        <v>0</v>
      </c>
    </row>
    <row r="11" spans="1:7" s="152" customFormat="1" ht="21">
      <c r="A11" s="275">
        <v>5</v>
      </c>
      <c r="B11" s="276" t="s">
        <v>113</v>
      </c>
      <c r="C11" s="275">
        <v>0.125</v>
      </c>
      <c r="D11" s="277">
        <v>0</v>
      </c>
      <c r="E11" s="277">
        <f t="shared" si="0"/>
        <v>0</v>
      </c>
      <c r="F11" s="288"/>
      <c r="G11" s="277">
        <f t="shared" si="0"/>
        <v>0</v>
      </c>
    </row>
    <row r="12" spans="1:7" s="152" customFormat="1" ht="21">
      <c r="A12" s="275">
        <v>6</v>
      </c>
      <c r="B12" s="276" t="s">
        <v>114</v>
      </c>
      <c r="C12" s="275">
        <v>0.25</v>
      </c>
      <c r="D12" s="277">
        <v>0</v>
      </c>
      <c r="E12" s="277">
        <f t="shared" si="0"/>
        <v>0</v>
      </c>
      <c r="F12" s="288"/>
      <c r="G12" s="277">
        <f t="shared" si="0"/>
        <v>0</v>
      </c>
    </row>
    <row r="13" spans="1:7" s="152" customFormat="1" ht="21">
      <c r="A13" s="275">
        <v>7</v>
      </c>
      <c r="B13" s="276" t="s">
        <v>115</v>
      </c>
      <c r="C13" s="190">
        <v>0.5</v>
      </c>
      <c r="D13" s="277">
        <v>0</v>
      </c>
      <c r="E13" s="277">
        <f t="shared" si="0"/>
        <v>0</v>
      </c>
      <c r="F13" s="288"/>
      <c r="G13" s="277">
        <f t="shared" si="0"/>
        <v>0</v>
      </c>
    </row>
    <row r="14" spans="1:7" s="152" customFormat="1" ht="21">
      <c r="A14" s="275">
        <v>8</v>
      </c>
      <c r="B14" s="276" t="s">
        <v>116</v>
      </c>
      <c r="C14" s="275">
        <v>0.75</v>
      </c>
      <c r="D14" s="277">
        <v>0</v>
      </c>
      <c r="E14" s="277">
        <f t="shared" si="0"/>
        <v>0</v>
      </c>
      <c r="F14" s="288"/>
      <c r="G14" s="277">
        <f t="shared" si="0"/>
        <v>0</v>
      </c>
    </row>
    <row r="15" spans="1:7" s="152" customFormat="1" ht="21">
      <c r="A15" s="275">
        <v>9</v>
      </c>
      <c r="B15" s="276" t="s">
        <v>117</v>
      </c>
      <c r="C15" s="190">
        <v>1</v>
      </c>
      <c r="D15" s="277">
        <v>0</v>
      </c>
      <c r="E15" s="277">
        <f t="shared" si="0"/>
        <v>0</v>
      </c>
      <c r="F15" s="288"/>
      <c r="G15" s="277">
        <f t="shared" si="0"/>
        <v>0</v>
      </c>
    </row>
    <row r="16" spans="1:7" s="152" customFormat="1" ht="21">
      <c r="A16" s="275">
        <v>10</v>
      </c>
      <c r="B16" s="294" t="s">
        <v>273</v>
      </c>
      <c r="C16" s="294"/>
      <c r="D16" s="277">
        <f>SUM(D7:D15)</f>
        <v>2</v>
      </c>
      <c r="E16" s="277">
        <f>SUM(E7:E15)</f>
        <v>2</v>
      </c>
      <c r="F16" s="288"/>
      <c r="G16" s="277">
        <f>SUM(G7:G15)</f>
        <v>0</v>
      </c>
    </row>
    <row r="17" spans="1:7" s="152" customFormat="1" ht="21">
      <c r="A17" s="275">
        <v>11</v>
      </c>
      <c r="B17" s="294" t="s">
        <v>279</v>
      </c>
      <c r="C17" s="294"/>
      <c r="D17" s="316">
        <v>0</v>
      </c>
      <c r="E17" s="317"/>
      <c r="F17" s="288"/>
      <c r="G17" s="288"/>
    </row>
    <row r="18" spans="1:7" s="152" customFormat="1" ht="21">
      <c r="A18" s="275">
        <v>12</v>
      </c>
      <c r="B18" s="318" t="s">
        <v>377</v>
      </c>
      <c r="C18" s="319"/>
      <c r="D18" s="316" t="e">
        <f>(E16/D17)</f>
        <v>#DIV/0!</v>
      </c>
      <c r="E18" s="317"/>
      <c r="F18" s="316" t="e">
        <f>(G16/F17)</f>
        <v>#DIV/0!</v>
      </c>
      <c r="G18" s="317"/>
    </row>
    <row r="19" spans="1:7" s="152" customFormat="1" ht="21">
      <c r="A19" s="275">
        <v>13</v>
      </c>
      <c r="B19" s="293" t="s">
        <v>180</v>
      </c>
      <c r="C19" s="293"/>
      <c r="D19" s="316" t="e">
        <f>(D18/50)*5</f>
        <v>#DIV/0!</v>
      </c>
      <c r="E19" s="317"/>
      <c r="F19" s="316" t="e">
        <f>(F18/50)*5</f>
        <v>#DIV/0!</v>
      </c>
      <c r="G19" s="317"/>
    </row>
    <row r="21" spans="1:7" ht="21">
      <c r="A21" s="22" t="s">
        <v>44</v>
      </c>
    </row>
    <row r="22" spans="1:7" ht="21">
      <c r="B22" s="23" t="s">
        <v>280</v>
      </c>
    </row>
  </sheetData>
  <mergeCells count="12">
    <mergeCell ref="B19:C19"/>
    <mergeCell ref="D19:E19"/>
    <mergeCell ref="F19:G19"/>
    <mergeCell ref="A1:D1"/>
    <mergeCell ref="D5:E5"/>
    <mergeCell ref="F5:G5"/>
    <mergeCell ref="B16:C16"/>
    <mergeCell ref="B17:C17"/>
    <mergeCell ref="D17:E17"/>
    <mergeCell ref="B18:C18"/>
    <mergeCell ref="D18:E18"/>
    <mergeCell ref="F18:G18"/>
  </mergeCells>
  <printOptions horizontalCentered="1"/>
  <pageMargins left="0.39370078740157483" right="0.39370078740157483" top="0.78740157480314965" bottom="0.59055118110236227" header="0.31496062992125984" footer="0.31496062992125984"/>
  <pageSetup paperSize="9" orientation="landscape" r:id="rId1"/>
  <legacyDrawing r:id="rId2"/>
  <oleObjects>
    <oleObject progId="Equation.3" shapeId="18433" r:id="rId3"/>
  </oleObjects>
</worksheet>
</file>

<file path=xl/worksheets/sheet9.xml><?xml version="1.0" encoding="utf-8"?>
<worksheet xmlns="http://schemas.openxmlformats.org/spreadsheetml/2006/main" xmlns:r="http://schemas.openxmlformats.org/officeDocument/2006/relationships">
  <dimension ref="A1:K20"/>
  <sheetViews>
    <sheetView topLeftCell="A4" workbookViewId="0">
      <selection activeCell="D11" sqref="D11"/>
    </sheetView>
  </sheetViews>
  <sheetFormatPr defaultRowHeight="13.5"/>
  <cols>
    <col min="1" max="1" width="4.5703125" style="152" customWidth="1"/>
    <col min="2" max="2" width="26.28515625" style="152" customWidth="1"/>
    <col min="3" max="16384" width="9.140625" style="152"/>
  </cols>
  <sheetData>
    <row r="1" spans="1:11" ht="27" customHeight="1">
      <c r="A1" s="320" t="s">
        <v>359</v>
      </c>
      <c r="B1" s="320"/>
      <c r="C1" s="320"/>
      <c r="D1" s="320"/>
      <c r="E1" s="320"/>
      <c r="F1" s="320"/>
      <c r="G1" s="320"/>
      <c r="H1" s="320"/>
      <c r="I1" s="320"/>
      <c r="J1" s="320"/>
      <c r="K1" s="320"/>
    </row>
    <row r="4" spans="1:11" ht="15.75">
      <c r="A4" s="322" t="s">
        <v>36</v>
      </c>
      <c r="B4" s="322" t="s">
        <v>37</v>
      </c>
      <c r="C4" s="281" t="s">
        <v>204</v>
      </c>
      <c r="D4" s="322" t="s">
        <v>38</v>
      </c>
      <c r="E4" s="322"/>
      <c r="F4" s="322"/>
      <c r="G4" s="322"/>
      <c r="H4" s="322"/>
      <c r="I4" s="322"/>
      <c r="J4" s="322" t="s">
        <v>169</v>
      </c>
      <c r="K4" s="322"/>
    </row>
    <row r="5" spans="1:11" ht="15.75">
      <c r="A5" s="322"/>
      <c r="B5" s="322"/>
      <c r="C5" s="283" t="s">
        <v>205</v>
      </c>
      <c r="D5" s="322">
        <v>2553</v>
      </c>
      <c r="E5" s="322"/>
      <c r="F5" s="322">
        <v>2554</v>
      </c>
      <c r="G5" s="322"/>
      <c r="H5" s="322">
        <v>2555</v>
      </c>
      <c r="I5" s="322"/>
      <c r="J5" s="322"/>
      <c r="K5" s="322"/>
    </row>
    <row r="6" spans="1:11" ht="15.75">
      <c r="A6" s="322"/>
      <c r="B6" s="322"/>
      <c r="C6" s="284"/>
      <c r="D6" s="322" t="s">
        <v>213</v>
      </c>
      <c r="E6" s="281" t="s">
        <v>215</v>
      </c>
      <c r="F6" s="322" t="s">
        <v>213</v>
      </c>
      <c r="G6" s="281" t="s">
        <v>215</v>
      </c>
      <c r="H6" s="322" t="s">
        <v>213</v>
      </c>
      <c r="I6" s="281" t="s">
        <v>215</v>
      </c>
      <c r="J6" s="322" t="s">
        <v>213</v>
      </c>
      <c r="K6" s="281" t="s">
        <v>215</v>
      </c>
    </row>
    <row r="7" spans="1:11" ht="15.75">
      <c r="A7" s="322"/>
      <c r="B7" s="322"/>
      <c r="C7" s="285"/>
      <c r="D7" s="322"/>
      <c r="E7" s="282" t="s">
        <v>205</v>
      </c>
      <c r="F7" s="322"/>
      <c r="G7" s="282" t="s">
        <v>205</v>
      </c>
      <c r="H7" s="322"/>
      <c r="I7" s="282" t="s">
        <v>205</v>
      </c>
      <c r="J7" s="322"/>
      <c r="K7" s="282" t="s">
        <v>205</v>
      </c>
    </row>
    <row r="8" spans="1:11" ht="63">
      <c r="A8" s="278">
        <v>1</v>
      </c>
      <c r="B8" s="280" t="s">
        <v>102</v>
      </c>
      <c r="C8" s="278">
        <v>0.25</v>
      </c>
      <c r="D8" s="278"/>
      <c r="E8" s="278"/>
      <c r="F8" s="278"/>
      <c r="G8" s="278"/>
      <c r="H8" s="278"/>
      <c r="I8" s="278"/>
      <c r="J8" s="278"/>
      <c r="K8" s="278"/>
    </row>
    <row r="9" spans="1:11" ht="31.5">
      <c r="A9" s="278">
        <v>2</v>
      </c>
      <c r="B9" s="280" t="s">
        <v>355</v>
      </c>
      <c r="C9" s="286">
        <v>0.5</v>
      </c>
      <c r="D9" s="278"/>
      <c r="E9" s="278"/>
      <c r="F9" s="278"/>
      <c r="G9" s="278"/>
      <c r="H9" s="278"/>
      <c r="I9" s="278"/>
      <c r="J9" s="278"/>
      <c r="K9" s="278"/>
    </row>
    <row r="10" spans="1:11" ht="47.25">
      <c r="A10" s="278">
        <v>3</v>
      </c>
      <c r="B10" s="280" t="s">
        <v>368</v>
      </c>
      <c r="C10" s="278">
        <v>0.75</v>
      </c>
      <c r="D10" s="278"/>
      <c r="E10" s="278"/>
      <c r="F10" s="278"/>
      <c r="G10" s="278"/>
      <c r="H10" s="278"/>
      <c r="I10" s="278"/>
      <c r="J10" s="278"/>
      <c r="K10" s="278"/>
    </row>
    <row r="11" spans="1:11" ht="110.25">
      <c r="A11" s="278">
        <v>4</v>
      </c>
      <c r="B11" s="280" t="s">
        <v>375</v>
      </c>
      <c r="C11" s="286">
        <v>1</v>
      </c>
      <c r="D11" s="278"/>
      <c r="E11" s="278"/>
      <c r="F11" s="278"/>
      <c r="G11" s="278"/>
      <c r="H11" s="278"/>
      <c r="I11" s="278"/>
      <c r="J11" s="278"/>
      <c r="K11" s="278"/>
    </row>
    <row r="12" spans="1:11" ht="31.5">
      <c r="A12" s="278">
        <v>5</v>
      </c>
      <c r="B12" s="279" t="s">
        <v>113</v>
      </c>
      <c r="C12" s="278">
        <v>0.125</v>
      </c>
      <c r="D12" s="278">
        <v>0</v>
      </c>
      <c r="E12" s="278">
        <v>0</v>
      </c>
      <c r="F12" s="278">
        <v>0</v>
      </c>
      <c r="G12" s="278">
        <v>0</v>
      </c>
      <c r="H12" s="278">
        <v>0</v>
      </c>
      <c r="I12" s="278">
        <v>0</v>
      </c>
      <c r="J12" s="278">
        <v>0</v>
      </c>
      <c r="K12" s="278">
        <v>0</v>
      </c>
    </row>
    <row r="13" spans="1:11" ht="31.5">
      <c r="A13" s="278">
        <v>6</v>
      </c>
      <c r="B13" s="279" t="s">
        <v>114</v>
      </c>
      <c r="C13" s="278">
        <v>0.25</v>
      </c>
      <c r="D13" s="278"/>
      <c r="E13" s="278"/>
      <c r="F13" s="278"/>
      <c r="G13" s="278"/>
      <c r="H13" s="278"/>
      <c r="I13" s="278"/>
      <c r="J13" s="278"/>
      <c r="K13" s="278"/>
    </row>
    <row r="14" spans="1:11" ht="31.5">
      <c r="A14" s="278">
        <v>7</v>
      </c>
      <c r="B14" s="279" t="s">
        <v>115</v>
      </c>
      <c r="C14" s="278">
        <v>0.5</v>
      </c>
      <c r="D14" s="278"/>
      <c r="E14" s="278"/>
      <c r="F14" s="278"/>
      <c r="G14" s="278"/>
      <c r="H14" s="278"/>
      <c r="I14" s="278"/>
      <c r="J14" s="278"/>
      <c r="K14" s="278"/>
    </row>
    <row r="15" spans="1:11" ht="31.5">
      <c r="A15" s="278">
        <v>8</v>
      </c>
      <c r="B15" s="279" t="s">
        <v>116</v>
      </c>
      <c r="C15" s="278">
        <v>0.75</v>
      </c>
      <c r="D15" s="278"/>
      <c r="E15" s="278"/>
      <c r="F15" s="278"/>
      <c r="G15" s="278"/>
      <c r="H15" s="278"/>
      <c r="I15" s="278"/>
      <c r="J15" s="278"/>
      <c r="K15" s="278"/>
    </row>
    <row r="16" spans="1:11" ht="31.5">
      <c r="A16" s="278">
        <v>9</v>
      </c>
      <c r="B16" s="279" t="s">
        <v>117</v>
      </c>
      <c r="C16" s="278">
        <v>1</v>
      </c>
      <c r="D16" s="278"/>
      <c r="E16" s="278"/>
      <c r="F16" s="278"/>
      <c r="G16" s="278"/>
      <c r="H16" s="278"/>
      <c r="I16" s="278"/>
      <c r="J16" s="278"/>
      <c r="K16" s="278"/>
    </row>
    <row r="17" spans="1:11" ht="15.75">
      <c r="A17" s="278">
        <v>10</v>
      </c>
      <c r="B17" s="321" t="s">
        <v>356</v>
      </c>
      <c r="C17" s="321"/>
      <c r="D17" s="278"/>
      <c r="E17" s="278"/>
      <c r="F17" s="278"/>
      <c r="G17" s="278"/>
      <c r="H17" s="278"/>
      <c r="I17" s="278"/>
      <c r="J17" s="278"/>
      <c r="K17" s="278"/>
    </row>
    <row r="18" spans="1:11" ht="15.75">
      <c r="A18" s="278">
        <v>11</v>
      </c>
      <c r="B18" s="321" t="s">
        <v>357</v>
      </c>
      <c r="C18" s="321"/>
      <c r="D18" s="322"/>
      <c r="E18" s="322"/>
      <c r="F18" s="322"/>
      <c r="G18" s="322"/>
      <c r="H18" s="322"/>
      <c r="I18" s="322"/>
      <c r="J18" s="322"/>
      <c r="K18" s="322"/>
    </row>
    <row r="19" spans="1:11" ht="15.75">
      <c r="A19" s="278">
        <v>12</v>
      </c>
      <c r="B19" s="321" t="s">
        <v>358</v>
      </c>
      <c r="C19" s="321"/>
      <c r="D19" s="322"/>
      <c r="E19" s="322"/>
      <c r="F19" s="322"/>
      <c r="G19" s="322"/>
      <c r="H19" s="322"/>
      <c r="I19" s="322"/>
      <c r="J19" s="322"/>
      <c r="K19" s="322"/>
    </row>
    <row r="20" spans="1:11" ht="15.75">
      <c r="A20" s="279"/>
      <c r="B20" s="322" t="s">
        <v>180</v>
      </c>
      <c r="C20" s="322"/>
      <c r="D20" s="321"/>
      <c r="E20" s="321"/>
      <c r="F20" s="321"/>
      <c r="G20" s="321"/>
      <c r="H20" s="321"/>
      <c r="I20" s="321"/>
      <c r="J20" s="321"/>
      <c r="K20" s="321"/>
    </row>
  </sheetData>
  <mergeCells count="28">
    <mergeCell ref="J4:K5"/>
    <mergeCell ref="D5:E5"/>
    <mergeCell ref="F5:G5"/>
    <mergeCell ref="H5:I5"/>
    <mergeCell ref="D6:D7"/>
    <mergeCell ref="F6:F7"/>
    <mergeCell ref="H6:H7"/>
    <mergeCell ref="B20:C20"/>
    <mergeCell ref="D20:E20"/>
    <mergeCell ref="F20:G20"/>
    <mergeCell ref="H20:I20"/>
    <mergeCell ref="J20:K20"/>
    <mergeCell ref="A1:K1"/>
    <mergeCell ref="B19:C19"/>
    <mergeCell ref="D19:E19"/>
    <mergeCell ref="F19:G19"/>
    <mergeCell ref="H19:I19"/>
    <mergeCell ref="J19:K19"/>
    <mergeCell ref="B18:C18"/>
    <mergeCell ref="D18:E18"/>
    <mergeCell ref="F18:G18"/>
    <mergeCell ref="H18:I18"/>
    <mergeCell ref="J18:K18"/>
    <mergeCell ref="J6:J7"/>
    <mergeCell ref="B17:C17"/>
    <mergeCell ref="A4:A7"/>
    <mergeCell ref="B4:B7"/>
    <mergeCell ref="D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11</vt:i4>
      </vt:variant>
    </vt:vector>
  </HeadingPairs>
  <TitlesOfParts>
    <vt:vector size="40" baseType="lpstr">
      <vt:lpstr>ปก</vt:lpstr>
      <vt:lpstr>รายงาน ตัวบ่งชี้ สมศ.1</vt:lpstr>
      <vt:lpstr>ข้อมูลดิบ ตัวบ่งชี้ สมศ.1</vt:lpstr>
      <vt:lpstr>รายงาน ตัวบ่งชี้ สมศ.2</vt:lpstr>
      <vt:lpstr>รายงาน ตัวบ่งชี้ สมศ.3</vt:lpstr>
      <vt:lpstr>ข้อมูลดิบ ตัวบ่งชี้ สมศ. 3</vt:lpstr>
      <vt:lpstr>ข้อมูลดิบตัวบ่งชี้ สมศ. 4</vt:lpstr>
      <vt:lpstr>รายงาน ตัวบ่งชี้ สมศ.4</vt:lpstr>
      <vt:lpstr>รายงานตัวบ่งชี้ สมศ. 5</vt:lpstr>
      <vt:lpstr>ข้อมูลดิบ ตัวบ่งชี้ สมศ. 5(1)</vt:lpstr>
      <vt:lpstr>ข้อมูลดิบ ตัวบ่งชี้ สมศ.5 (2)</vt:lpstr>
      <vt:lpstr>รายงาน สมศ. 6</vt:lpstr>
      <vt:lpstr>ข้อมูลดิบ ตัวบ่งชี้ สมศ. 6</vt:lpstr>
      <vt:lpstr>รายงาน สมศ. 7</vt:lpstr>
      <vt:lpstr>ข้อมูลดิบ ตัวบ่งชี้ สมศ.7</vt:lpstr>
      <vt:lpstr>รายงาน ตัวบ่งชี้ สม.8</vt:lpstr>
      <vt:lpstr>รายงาน ตัวบ่งชี้ สมศ.9</vt:lpstr>
      <vt:lpstr>รายงาน ตัวบ่งชี้ สมศ.10</vt:lpstr>
      <vt:lpstr>รายงาน ตัวบ่งชี้ สมศ.11</vt:lpstr>
      <vt:lpstr>รายงาน ตัวบ่งชี้ สมศ.13</vt:lpstr>
      <vt:lpstr>รายงาน ตัวบ่งชี้ สมศ.14</vt:lpstr>
      <vt:lpstr>ข้อมูลดิบ ตัวบ่งชี้ สมศ.14</vt:lpstr>
      <vt:lpstr>รายงาน ตัวบ่งชี้ สมศ.15</vt:lpstr>
      <vt:lpstr>รายงาน ตัวบ่งชี้ สมศ.ที่ 16.1</vt:lpstr>
      <vt:lpstr>รายงาน ตัวบ่งชี้ สมศ.ที่ 16.2</vt:lpstr>
      <vt:lpstr>ข้อมูลดิบ ตัวบ่งชี้ สมศ.16.2</vt:lpstr>
      <vt:lpstr>รายงาน ตัวบ่งชี้ สมศ.ที่ 17</vt:lpstr>
      <vt:lpstr>รายงาน ตัวบ่งชี้ สมศ.ที่ 18.1</vt:lpstr>
      <vt:lpstr>รายงาน ตัวบ่งชี้ สมศ.ที่ 18.2</vt:lpstr>
      <vt:lpstr>'ข้อมูลดิบ ตัวบ่งชี้ สมศ. 3'!Print_Area</vt:lpstr>
      <vt:lpstr>'ข้อมูลดิบตัวบ่งชี้ สมศ. 4'!Print_Area</vt:lpstr>
      <vt:lpstr>ปก!Print_Area</vt:lpstr>
      <vt:lpstr>'รายงาน ตัวบ่งชี้ สมศ.ที่ 16.1'!Print_Area</vt:lpstr>
      <vt:lpstr>'รายงาน ตัวบ่งชี้ สมศ.ที่ 17'!Print_Area</vt:lpstr>
      <vt:lpstr>'รายงาน ตัวบ่งชี้ สมศ.ที่ 18.1'!Print_Area</vt:lpstr>
      <vt:lpstr>'รายงาน ตัวบ่งชี้ สมศ.ที่ 18.2'!Print_Area</vt:lpstr>
      <vt:lpstr>'ข้อมูลดิบ ตัวบ่งชี้ สมศ. 3'!มีการตีพิมพ์ในรายงานสืบเนื่องจากการประชุมวิชาการระดับชาติ__proceedings__ที่ได้รับการยอมรับในสาขา</vt:lpstr>
      <vt:lpstr>'ข้อมูลดิบ ตัวบ่งชี้ สมศ. 3'!มีการเผยแพร่สู่สาธารณะในลักษณะใดลักษณะหนึ่ง</vt:lpstr>
      <vt:lpstr>วารสารวิชาการระดับนานาชาติในฐานข้อมูล_SJR__1.00</vt:lpstr>
      <vt:lpstr>วารสารวิชาการระดับนานาชาติในฐานข้อมูล_SJR__ควอไทล์ที่_3__1.00</vt:lpstr>
    </vt:vector>
  </TitlesOfParts>
  <Company>Kasetsart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Computer Services</dc:creator>
  <cp:lastModifiedBy>Office Of Computer Services</cp:lastModifiedBy>
  <cp:lastPrinted>2013-01-21T05:03:23Z</cp:lastPrinted>
  <dcterms:created xsi:type="dcterms:W3CDTF">2012-02-28T09:22:04Z</dcterms:created>
  <dcterms:modified xsi:type="dcterms:W3CDTF">2013-02-11T07:24:00Z</dcterms:modified>
</cp:coreProperties>
</file>